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MCANO\Desktop\"/>
    </mc:Choice>
  </mc:AlternateContent>
  <xr:revisionPtr revIDLastSave="0" documentId="13_ncr:1_{DFE6A3C3-C963-4CE9-9711-D47AD840B69F}" xr6:coauthVersionLast="47" xr6:coauthVersionMax="47" xr10:uidLastSave="{00000000-0000-0000-0000-000000000000}"/>
  <bookViews>
    <workbookView xWindow="-110" yWindow="-110" windowWidth="19420" windowHeight="10420" firstSheet="1" activeTab="1"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 i="2" l="1"/>
  <c r="AL16" i="2" l="1"/>
  <c r="AL15" i="2" l="1"/>
  <c r="AP15" i="2" l="1"/>
  <c r="AP14" i="2"/>
  <c r="AL13" i="2" l="1"/>
  <c r="AQ11" i="2" l="1"/>
  <c r="AP11" i="2"/>
  <c r="AL11" i="2"/>
</calcChain>
</file>

<file path=xl/sharedStrings.xml><?xml version="1.0" encoding="utf-8"?>
<sst xmlns="http://schemas.openxmlformats.org/spreadsheetml/2006/main" count="2989" uniqueCount="2050">
  <si>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</si>
  <si>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</si>
  <si>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</si>
  <si>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</si>
  <si>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</si>
  <si>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</si>
  <si>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</si>
  <si>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</si>
  <si>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</si>
  <si>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</si>
  <si>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</si>
  <si>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</si>
  <si>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</si>
  <si>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</si>
  <si>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</si>
  <si>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</si>
  <si>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</si>
  <si>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</si>
  <si>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</si>
  <si>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</si>
  <si>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</si>
  <si>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</si>
  <si>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</si>
  <si>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</si>
  <si>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</si>
  <si>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</si>
  <si>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</si>
  <si>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</si>
  <si>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</si>
  <si>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</si>
  <si>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</si>
  <si>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</si>
  <si>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</si>
  <si>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</si>
  <si>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</si>
  <si>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</si>
  <si>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</si>
  <si>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</si>
  <si>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</si>
  <si>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</si>
  <si>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</si>
  <si>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</si>
  <si>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</si>
  <si>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</si>
  <si>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</si>
  <si>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</si>
  <si>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</si>
  <si>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</si>
  <si>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</si>
  <si>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</si>
  <si>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</si>
  <si>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</si>
  <si>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</si>
  <si>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</si>
  <si>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</si>
  <si>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</si>
  <si>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</si>
  <si>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</si>
  <si>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</si>
  <si>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</si>
  <si>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</si>
  <si>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</si>
  <si>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</si>
  <si>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</si>
  <si>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</si>
  <si>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</si>
  <si>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</si>
  <si>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</si>
  <si>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</si>
  <si>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</si>
  <si>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</si>
  <si>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</si>
  <si>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</si>
  <si>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</si>
  <si>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</si>
  <si>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</si>
  <si>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</si>
  <si>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</si>
  <si>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</si>
  <si>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</si>
  <si>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</si>
  <si>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</si>
  <si>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</si>
  <si>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</si>
  <si>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</si>
  <si>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</si>
  <si>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</si>
  <si>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</si>
  <si>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</si>
  <si>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</si>
  <si>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</si>
  <si>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</si>
  <si>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</si>
  <si>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</si>
  <si>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</si>
  <si>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</si>
  <si>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</si>
  <si>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</si>
  <si>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</si>
  <si>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</si>
  <si>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</si>
  <si>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</si>
  <si>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</si>
  <si>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</si>
  <si>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</si>
  <si>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</si>
  <si>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</si>
  <si>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</si>
  <si>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</si>
  <si>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</si>
  <si>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</si>
  <si>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</si>
  <si>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</si>
  <si>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</si>
  <si>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</si>
  <si>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</si>
  <si>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</si>
  <si>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</si>
  <si>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</si>
  <si>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</si>
  <si>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</si>
  <si>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</si>
  <si>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</si>
  <si>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</si>
  <si>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</si>
  <si>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</si>
  <si>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</si>
  <si>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</si>
  <si>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</si>
  <si>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</si>
  <si>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</si>
  <si>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</si>
  <si>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</si>
  <si>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</si>
  <si>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</si>
  <si>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</si>
  <si>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</si>
  <si>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</si>
  <si>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</si>
  <si>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</si>
  <si>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</si>
  <si>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</si>
  <si>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</si>
  <si>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</si>
  <si>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</si>
  <si>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</si>
  <si>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</si>
  <si>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</si>
  <si>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</si>
  <si>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</si>
  <si>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</si>
  <si>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</si>
  <si>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</si>
  <si>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</si>
  <si>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</si>
  <si>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</si>
  <si>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</si>
  <si>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</si>
  <si>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</si>
  <si>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</si>
  <si>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</si>
  <si>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</si>
  <si>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</si>
  <si>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</si>
  <si>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</si>
  <si>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</si>
  <si>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</si>
  <si>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</si>
  <si>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</si>
  <si>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</si>
  <si>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</si>
  <si>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</si>
  <si>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</si>
  <si>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</si>
  <si>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</si>
  <si>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</si>
  <si>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</si>
  <si>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</si>
  <si>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</si>
  <si>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</si>
  <si>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</si>
  <si>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</si>
  <si>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</si>
  <si>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</si>
  <si>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</si>
  <si>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</si>
  <si>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</si>
  <si>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</si>
  <si>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</si>
  <si>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</si>
  <si>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</si>
  <si>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</si>
  <si>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</si>
  <si>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</si>
  <si>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</si>
  <si>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</si>
  <si>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</si>
  <si>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</si>
  <si>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</si>
  <si>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</si>
  <si>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</si>
  <si>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</si>
  <si>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</si>
  <si>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</si>
  <si>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</si>
  <si>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</si>
  <si>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</si>
  <si>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</si>
  <si>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</si>
  <si>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</si>
  <si>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</si>
  <si>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</si>
  <si>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</si>
  <si>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</si>
  <si>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</si>
  <si>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</si>
  <si>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</si>
  <si>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</si>
  <si>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</si>
  <si>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</si>
  <si>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</si>
  <si>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</si>
  <si>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</si>
  <si>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</si>
  <si>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</si>
  <si>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</si>
  <si>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</si>
  <si>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</si>
  <si>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</si>
  <si>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</si>
  <si>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</si>
  <si>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</si>
  <si>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</si>
  <si>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</si>
  <si>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</si>
  <si>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</si>
  <si>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</si>
  <si>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</si>
  <si>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</si>
  <si>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</si>
  <si>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</si>
  <si>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</si>
  <si>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</si>
  <si>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</si>
  <si>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</si>
  <si>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</si>
  <si>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</si>
  <si>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</si>
  <si>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</si>
  <si>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</si>
  <si>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</si>
  <si>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</si>
  <si>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</si>
  <si>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</si>
  <si>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</si>
  <si>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</si>
  <si>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</si>
  <si>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</si>
  <si>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</si>
  <si>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</si>
  <si>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</si>
  <si>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</si>
  <si>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</si>
  <si>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</si>
  <si>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</si>
  <si>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</si>
  <si>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</si>
  <si>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</si>
  <si>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</si>
  <si>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</si>
  <si>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</si>
  <si>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</si>
  <si>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</si>
  <si>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</si>
  <si>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</si>
  <si>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</si>
  <si>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</si>
  <si>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</si>
  <si>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</si>
  <si>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</si>
  <si>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</si>
  <si>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</si>
  <si>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</si>
  <si>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</si>
  <si>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</si>
  <si>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</si>
  <si>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</si>
  <si>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</si>
  <si>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</si>
  <si>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</si>
  <si>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</si>
  <si>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</si>
  <si>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</si>
  <si>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</si>
  <si>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</si>
  <si>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</si>
  <si>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</si>
  <si>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</si>
  <si>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</si>
  <si>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</si>
  <si>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</si>
  <si>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</si>
  <si>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</si>
  <si>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</si>
  <si>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</si>
  <si>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</si>
  <si>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</si>
  <si>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</si>
  <si>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</si>
  <si>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</si>
  <si>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</si>
  <si>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</si>
  <si>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</si>
  <si>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</si>
  <si>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</si>
  <si>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</si>
  <si>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</si>
  <si>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</si>
  <si>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</si>
  <si>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</si>
  <si>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</si>
  <si>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</si>
  <si>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</si>
  <si>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</si>
  <si>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</si>
  <si>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</si>
  <si>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</si>
  <si>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</si>
  <si>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</si>
  <si>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</si>
  <si>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</si>
  <si>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</si>
  <si>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</si>
  <si>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</si>
  <si>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</si>
  <si>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</si>
  <si>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</si>
  <si>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</si>
  <si>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</si>
  <si>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</si>
  <si>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</si>
  <si>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</si>
  <si>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</si>
  <si>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</si>
  <si>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</si>
  <si>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</si>
  <si>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</si>
  <si>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</si>
  <si>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</si>
  <si>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</si>
  <si>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</si>
  <si>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</si>
  <si>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</si>
  <si>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</si>
  <si>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</si>
  <si>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</si>
  <si>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</si>
  <si>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</si>
  <si>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</si>
  <si>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</si>
  <si>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</si>
  <si>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</si>
  <si>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</si>
  <si>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</si>
  <si>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</si>
  <si>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</si>
  <si>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</si>
  <si>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</si>
  <si>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</si>
  <si>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</si>
  <si>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</si>
  <si>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</si>
  <si>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</si>
  <si>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</si>
  <si>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</si>
  <si>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</si>
  <si>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</si>
  <si>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</si>
  <si>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</si>
  <si>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</si>
  <si>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</si>
  <si>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</si>
  <si>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</si>
  <si>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</si>
  <si>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</si>
  <si>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</si>
  <si>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</si>
  <si>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</si>
  <si>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</si>
  <si>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</si>
  <si>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</si>
  <si>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</si>
  <si>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</si>
  <si>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</si>
  <si>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</si>
  <si>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</si>
  <si>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</si>
  <si>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</si>
  <si>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</si>
  <si>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</si>
  <si>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</si>
  <si>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</si>
  <si>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</si>
  <si>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</si>
  <si>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</si>
  <si>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</si>
  <si>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</si>
  <si>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</si>
  <si>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</si>
  <si>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</si>
  <si>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</si>
  <si>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</si>
  <si>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</si>
  <si>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</si>
  <si>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</si>
  <si>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</si>
  <si>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</si>
  <si>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</si>
  <si>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</si>
  <si>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</si>
  <si>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</si>
  <si>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</si>
  <si>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</si>
  <si>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</si>
  <si>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</si>
  <si>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</si>
  <si>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</si>
  <si>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</si>
  <si>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</si>
  <si>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</si>
  <si>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</si>
  <si>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</si>
  <si>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</si>
  <si>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</si>
  <si>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</si>
  <si>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</si>
  <si>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</si>
  <si>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</si>
  <si>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</si>
  <si>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</si>
  <si>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</si>
  <si>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</si>
  <si>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</si>
  <si>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</si>
  <si>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</si>
  <si>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</si>
  <si>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</si>
  <si>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</si>
  <si>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</si>
  <si>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</si>
  <si>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</si>
  <si>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</si>
  <si>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</si>
  <si>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</si>
  <si>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</si>
  <si>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</si>
  <si>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</si>
  <si>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</si>
  <si>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</si>
  <si>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</si>
  <si>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</si>
  <si>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</si>
  <si>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</si>
  <si>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</si>
  <si>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</si>
  <si>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</si>
  <si>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</si>
  <si>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</si>
  <si>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</si>
  <si>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</si>
  <si>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</si>
  <si>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</si>
  <si>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</si>
  <si>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</si>
  <si>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</si>
  <si>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</si>
  <si>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</si>
  <si>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</si>
  <si>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</si>
  <si>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</si>
  <si>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</si>
  <si>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</si>
  <si>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</si>
  <si>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</si>
  <si>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</si>
  <si>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</si>
  <si>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</si>
  <si>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</si>
  <si>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</si>
  <si>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</si>
  <si>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</si>
  <si>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</si>
  <si>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</si>
  <si>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</si>
  <si>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</si>
  <si>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</si>
  <si>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</si>
  <si>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</si>
  <si>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</si>
  <si>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</si>
  <si>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</si>
  <si>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</si>
  <si>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</si>
  <si>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</si>
  <si>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</si>
  <si>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</si>
  <si>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</si>
  <si>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</si>
  <si>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</si>
  <si>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</si>
  <si>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</si>
  <si>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</si>
  <si>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</si>
  <si>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</si>
  <si>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</si>
  <si>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</si>
  <si>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</si>
  <si>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</si>
  <si>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</si>
  <si>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</si>
  <si>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</si>
  <si>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</si>
  <si>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</si>
  <si>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</si>
  <si>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</si>
  <si>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</si>
  <si>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</si>
  <si>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</si>
  <si>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</si>
  <si>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</si>
  <si>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</si>
  <si>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</si>
  <si>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</si>
  <si>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</si>
  <si>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</si>
  <si>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</si>
  <si>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</si>
  <si>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</si>
  <si>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</si>
  <si>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</si>
  <si>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</si>
  <si>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</si>
  <si>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</si>
  <si>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</si>
  <si>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</si>
  <si>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</si>
  <si>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</si>
  <si>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</si>
  <si>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</si>
  <si>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</si>
  <si>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</si>
  <si>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</si>
  <si>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</si>
  <si>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</si>
  <si>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</si>
  <si>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</si>
  <si>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</si>
  <si>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</si>
  <si>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</si>
  <si>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</si>
  <si>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</si>
  <si>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</si>
  <si>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</si>
  <si>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</si>
  <si>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</si>
  <si>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</si>
  <si>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</si>
  <si>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</si>
  <si>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</si>
  <si>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</si>
  <si>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</si>
  <si>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</si>
  <si>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</si>
  <si>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</si>
  <si>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</si>
  <si>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</si>
  <si>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</si>
  <si>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</si>
  <si>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</si>
  <si>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</si>
  <si>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</si>
  <si>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</si>
  <si>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</si>
  <si>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</si>
  <si>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</si>
  <si>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</si>
  <si>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</si>
  <si>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</si>
  <si>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</si>
  <si>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</si>
  <si>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</si>
  <si>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</si>
  <si>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</si>
  <si>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</si>
  <si>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</si>
  <si>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</si>
  <si>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</si>
  <si>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</si>
  <si>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</si>
  <si>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</si>
  <si>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</si>
  <si>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</si>
  <si>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</si>
  <si>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</si>
  <si>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</si>
  <si>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</si>
  <si>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</si>
  <si>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</si>
  <si>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</si>
  <si>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</si>
  <si>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</si>
  <si>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</si>
  <si>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</si>
  <si>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</si>
  <si>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</si>
  <si>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</si>
  <si>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</si>
  <si>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</si>
  <si>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</si>
  <si>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</si>
  <si>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</si>
  <si>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</si>
  <si>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</si>
  <si>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</si>
  <si>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</si>
  <si>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</si>
  <si>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</si>
  <si>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</si>
  <si>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</si>
  <si>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</si>
  <si>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</si>
  <si>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</si>
  <si>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</si>
  <si>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</si>
  <si>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</si>
  <si>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</si>
  <si>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</si>
  <si>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</si>
  <si>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</si>
  <si>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</si>
  <si>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</si>
  <si>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</si>
  <si>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</si>
  <si>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</si>
  <si>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</si>
  <si>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</si>
  <si>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</si>
  <si>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</si>
  <si>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</si>
  <si>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</si>
  <si>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</si>
  <si>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</si>
  <si>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</si>
  <si>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</si>
  <si>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</si>
  <si>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</si>
  <si>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</si>
  <si>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</si>
  <si>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</si>
  <si>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</si>
  <si>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</si>
  <si>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</si>
  <si>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</si>
  <si>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</si>
  <si>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</si>
  <si>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</si>
  <si>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</si>
  <si>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</si>
  <si>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</si>
  <si>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</si>
  <si>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</si>
  <si>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</si>
  <si>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</si>
  <si>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</si>
  <si>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</si>
  <si>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</si>
  <si>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</si>
  <si>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</si>
  <si>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</si>
  <si>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</si>
  <si>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</si>
  <si>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</si>
  <si>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</si>
  <si>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</si>
  <si>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</si>
  <si>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</si>
  <si>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</si>
  <si>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</si>
  <si>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</si>
  <si>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</si>
  <si>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</si>
  <si>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</si>
  <si>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</si>
  <si>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</si>
  <si>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</si>
  <si>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</si>
  <si>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</si>
  <si>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</si>
  <si>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</si>
  <si>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</si>
  <si>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</si>
  <si>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</si>
  <si>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</si>
  <si>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</si>
  <si>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</si>
  <si>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</si>
  <si>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</si>
  <si>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</si>
  <si>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</si>
  <si>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</si>
  <si>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</si>
  <si>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</si>
  <si>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</si>
  <si>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</si>
  <si>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</si>
  <si>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</si>
  <si>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</si>
  <si>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</si>
  <si>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</si>
  <si>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</si>
  <si>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</si>
  <si>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</si>
  <si>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</si>
  <si>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</si>
  <si>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</si>
  <si>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</si>
  <si>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</si>
  <si>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</si>
  <si>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</si>
  <si>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</si>
  <si>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</si>
  <si>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</si>
  <si>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</si>
  <si>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</si>
  <si>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</si>
  <si>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</si>
  <si>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</si>
  <si>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</si>
  <si>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</si>
  <si>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</si>
  <si>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</si>
  <si>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</si>
  <si>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</si>
  <si>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</si>
  <si>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</si>
  <si>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</si>
  <si>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</si>
  <si>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</si>
  <si>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</si>
  <si>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</si>
  <si>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</si>
  <si>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</si>
  <si>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</si>
  <si>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</si>
  <si>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</si>
  <si>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</si>
  <si>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</si>
  <si>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</si>
  <si>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</si>
  <si>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</si>
  <si>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</si>
  <si>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</si>
  <si>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</si>
  <si>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</si>
  <si>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</si>
  <si>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</si>
  <si>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</si>
  <si>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</si>
  <si>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</si>
  <si>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</si>
  <si>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</si>
  <si>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</si>
  <si>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</si>
  <si>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</si>
  <si>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</si>
  <si>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</si>
  <si>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</si>
  <si>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</si>
  <si>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</si>
  <si>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</si>
  <si>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</si>
  <si>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</si>
  <si>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</si>
  <si>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</si>
  <si>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</si>
  <si>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</si>
  <si>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</si>
  <si>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</si>
  <si>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</si>
  <si>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</si>
  <si>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</si>
  <si>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</si>
  <si>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</si>
  <si>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</si>
  <si>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</si>
  <si>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</si>
  <si>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</si>
  <si>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</si>
  <si>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</si>
  <si>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</si>
  <si>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</si>
  <si>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</si>
  <si>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</si>
  <si>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</si>
  <si>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</si>
  <si>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</si>
  <si>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</si>
  <si>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</si>
  <si>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</si>
  <si>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</si>
  <si>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</si>
  <si>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</si>
  <si>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</si>
  <si>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</si>
  <si>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</si>
  <si>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</si>
  <si>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</si>
  <si>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</si>
  <si>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</si>
  <si>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</si>
  <si>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</si>
  <si>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</si>
  <si>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</si>
  <si>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</si>
  <si>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</si>
  <si>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</si>
  <si>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</si>
  <si>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</si>
  <si>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</si>
  <si>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</si>
  <si>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</si>
  <si>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</si>
  <si>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</si>
  <si>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</si>
  <si>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</si>
  <si>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</si>
  <si>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</si>
  <si>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</si>
  <si>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</si>
  <si>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</si>
  <si>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</si>
  <si>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</si>
  <si>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</si>
  <si>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</si>
  <si>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</si>
  <si>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</si>
  <si>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</si>
  <si>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</si>
  <si>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</si>
  <si>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</si>
  <si>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</si>
  <si>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</si>
  <si>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</si>
  <si>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</si>
  <si>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</si>
  <si>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</si>
  <si>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</si>
  <si>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</si>
  <si>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</si>
  <si>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</si>
  <si>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</si>
  <si>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</si>
  <si>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</si>
  <si>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</si>
  <si>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</si>
  <si>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</si>
  <si>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</si>
  <si>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</si>
  <si>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</si>
  <si>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</si>
  <si>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</si>
  <si>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</si>
  <si>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</si>
  <si>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</si>
  <si>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</si>
  <si>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</si>
  <si>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</si>
  <si>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</si>
  <si>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</si>
  <si>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</si>
  <si>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</si>
  <si>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</si>
  <si>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</si>
  <si>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</si>
  <si>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</si>
  <si>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</si>
  <si>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</si>
  <si>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</si>
  <si>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</si>
  <si>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</si>
  <si>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</si>
  <si>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</si>
  <si>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</si>
  <si>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</si>
  <si>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</si>
  <si>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</si>
  <si>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</si>
  <si>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</si>
  <si>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</si>
  <si>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</si>
  <si>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</si>
  <si>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</si>
  <si>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</si>
  <si>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</si>
  <si>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</si>
  <si>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</si>
  <si>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</si>
  <si>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</si>
  <si>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</si>
  <si>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</si>
  <si>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</si>
  <si>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</si>
  <si>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</si>
  <si>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</si>
  <si>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</si>
  <si>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</si>
  <si>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</si>
  <si>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</si>
  <si>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</si>
  <si>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</si>
  <si>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</si>
  <si>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</si>
  <si>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</si>
  <si>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</si>
  <si>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</si>
  <si>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</si>
  <si>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</si>
  <si>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</si>
  <si>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</si>
  <si>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</si>
  <si>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</si>
  <si>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</si>
  <si>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</si>
  <si>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</si>
  <si>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</si>
  <si>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</si>
  <si>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</si>
  <si>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</si>
  <si>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</si>
  <si>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</si>
  <si>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</si>
  <si>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</si>
  <si>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</si>
  <si>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</si>
  <si>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</si>
  <si>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</si>
  <si>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</si>
  <si>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</si>
  <si>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</si>
  <si>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</si>
  <si>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</si>
  <si>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</si>
  <si>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</si>
  <si>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</si>
  <si>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</si>
  <si>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</si>
  <si>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</si>
  <si>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</si>
  <si>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</si>
  <si>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</si>
  <si>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</si>
  <si>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</si>
  <si>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</si>
  <si>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</si>
  <si>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</si>
  <si>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</si>
  <si>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</si>
  <si>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</si>
  <si>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</si>
  <si>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</si>
  <si>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</si>
  <si>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</si>
  <si>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</si>
  <si>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</si>
  <si>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</si>
  <si>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</si>
  <si>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</si>
  <si>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</si>
  <si>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</si>
  <si>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</si>
  <si>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</si>
  <si>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</si>
  <si>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</si>
  <si>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</si>
  <si>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</si>
  <si>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</si>
  <si>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</si>
  <si>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</si>
  <si>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</si>
  <si>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</si>
  <si>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</si>
  <si>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</si>
  <si>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</si>
  <si>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</si>
  <si>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</si>
  <si>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</si>
  <si>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</si>
  <si>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</si>
  <si>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</si>
  <si>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</si>
  <si>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</si>
  <si>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</si>
  <si>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</si>
  <si>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</si>
  <si>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</si>
  <si>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</si>
  <si>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</si>
  <si>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</si>
  <si>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</si>
  <si>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</si>
  <si>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</si>
  <si>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</si>
  <si>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</si>
  <si>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</si>
  <si>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</si>
  <si>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</si>
  <si>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</si>
  <si>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</si>
  <si>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</si>
  <si>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</si>
  <si>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</si>
  <si>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</si>
  <si>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</si>
  <si>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</si>
  <si>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</si>
  <si>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</si>
  <si>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</si>
  <si>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</si>
  <si>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</si>
  <si>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</si>
  <si>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</si>
  <si>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</si>
  <si>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</si>
  <si>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</si>
  <si>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</si>
  <si>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</si>
  <si>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</si>
  <si>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</si>
  <si>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</si>
  <si>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</si>
  <si>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</si>
  <si>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</si>
  <si>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</si>
  <si>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</si>
  <si>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</si>
  <si>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</si>
  <si>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</si>
  <si>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</si>
  <si>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</si>
  <si>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</si>
  <si>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</si>
  <si>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</si>
  <si>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</si>
  <si>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</si>
  <si>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</si>
  <si>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</si>
  <si>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</si>
  <si>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</si>
  <si>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</si>
  <si>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</si>
  <si>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</si>
  <si>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</si>
  <si>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</si>
  <si>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</si>
  <si>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</si>
  <si>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</si>
  <si>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</si>
  <si>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</si>
  <si>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</si>
  <si>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</si>
  <si>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</si>
  <si>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</si>
  <si>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</si>
  <si>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</si>
  <si>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</si>
  <si>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</si>
  <si>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</si>
  <si>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</si>
  <si>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</si>
  <si>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</si>
  <si>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</si>
  <si>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</si>
  <si>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</si>
  <si>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</si>
  <si>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</si>
  <si>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</si>
  <si>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</si>
  <si>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</si>
  <si>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</si>
  <si>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</si>
  <si>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</si>
  <si>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</si>
  <si>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</si>
  <si>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</si>
  <si>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</si>
  <si>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</si>
  <si>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</si>
  <si>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</si>
  <si>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</si>
  <si>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</si>
  <si>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</si>
  <si>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</si>
  <si>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</si>
  <si>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</si>
  <si>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</si>
  <si>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</si>
  <si>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</si>
  <si>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</si>
  <si>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</si>
  <si>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</si>
  <si>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</si>
  <si>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</si>
  <si>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</si>
  <si>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</si>
  <si>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</si>
  <si>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</si>
  <si>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</si>
  <si>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</si>
  <si>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</si>
  <si>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</si>
  <si>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</si>
  <si>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</si>
  <si>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</si>
  <si>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</si>
  <si>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</si>
  <si>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</si>
  <si>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</si>
  <si>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</si>
  <si>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</si>
  <si>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</si>
  <si>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</si>
  <si>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</si>
  <si>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</si>
  <si>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</si>
  <si>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</si>
  <si>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</si>
  <si>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</si>
  <si>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</si>
  <si>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</si>
  <si>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</si>
  <si>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</si>
  <si>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</si>
  <si>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</si>
  <si>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</si>
  <si>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</si>
  <si>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</si>
  <si>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</si>
  <si>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</si>
  <si>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</si>
  <si>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</si>
  <si>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</si>
  <si>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</si>
  <si>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</si>
  <si>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</si>
  <si>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</si>
  <si>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</si>
  <si>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</si>
  <si>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</si>
  <si>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</si>
  <si>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</si>
  <si>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</si>
  <si>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</si>
  <si>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</si>
  <si>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</si>
  <si>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</si>
  <si>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</si>
  <si>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</si>
  <si>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</si>
  <si>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</si>
  <si>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</si>
  <si>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</si>
  <si>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</si>
  <si>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</si>
  <si>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</si>
  <si>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</si>
  <si>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</si>
  <si>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</si>
  <si>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</si>
  <si>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</si>
  <si>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</si>
  <si>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</si>
  <si>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</si>
  <si>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</si>
  <si>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</si>
  <si>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</si>
  <si>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</si>
  <si>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</si>
  <si>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</si>
  <si>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</si>
  <si>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</si>
  <si>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</si>
  <si>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</si>
  <si>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</si>
  <si>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</si>
  <si>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</si>
  <si>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</si>
  <si>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</si>
  <si>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</si>
  <si>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</si>
  <si>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</si>
  <si>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</si>
  <si>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</si>
  <si>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</si>
  <si>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</si>
  <si>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</si>
  <si>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</si>
  <si>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</si>
  <si>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</si>
  <si>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</si>
  <si>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</si>
  <si>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</si>
  <si>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</si>
  <si>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</si>
  <si>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</si>
  <si>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</si>
  <si>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</si>
  <si>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</si>
  <si>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</si>
  <si>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</si>
  <si>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</si>
  <si>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</si>
  <si>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</si>
  <si>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</si>
  <si>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</si>
  <si>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</si>
  <si>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</si>
  <si>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</si>
  <si>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</si>
  <si>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</si>
  <si>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</si>
  <si>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</si>
  <si>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</si>
  <si>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</si>
  <si>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</si>
  <si>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</si>
  <si>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</si>
  <si>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</si>
  <si>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</si>
  <si>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</si>
  <si>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</si>
  <si>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</si>
  <si>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</si>
  <si>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</si>
  <si>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</si>
  <si>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</si>
  <si>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</si>
  <si>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</si>
  <si>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</si>
  <si>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</si>
  <si>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</si>
  <si>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</si>
  <si>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</si>
  <si>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</si>
  <si>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</si>
  <si>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</si>
  <si>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</si>
  <si>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</si>
  <si>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</si>
  <si>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</si>
  <si>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</si>
  <si>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</si>
  <si>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</si>
  <si>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</si>
  <si>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</si>
  <si>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</si>
  <si>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</si>
  <si>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</si>
  <si>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</si>
  <si>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</si>
  <si>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</si>
  <si>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</si>
  <si>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</si>
  <si>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</si>
  <si>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</si>
  <si>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</si>
  <si>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</si>
  <si>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</si>
  <si>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</si>
  <si>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</si>
  <si>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</si>
  <si>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</si>
  <si>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</si>
  <si>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</si>
  <si>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</si>
  <si>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</si>
  <si>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</si>
  <si>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</si>
  <si>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</si>
  <si>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</si>
  <si>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</si>
  <si>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</si>
  <si>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</si>
  <si>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</si>
  <si>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</si>
  <si>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</si>
  <si>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</si>
  <si>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</si>
  <si>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</si>
  <si>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</si>
  <si>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</si>
  <si>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</si>
  <si>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</si>
  <si>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</si>
  <si>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</si>
  <si>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</si>
  <si>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</si>
  <si>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</si>
  <si>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</si>
  <si>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</si>
  <si>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</si>
  <si>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</si>
  <si>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</si>
  <si>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</si>
  <si>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</si>
  <si>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</si>
  <si>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</si>
  <si>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</si>
  <si>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</si>
  <si>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</si>
  <si>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</si>
  <si>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</si>
  <si>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</si>
  <si>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</si>
  <si>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</si>
  <si>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</si>
  <si>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</si>
  <si>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</si>
  <si>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</si>
  <si>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</si>
  <si>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</si>
  <si>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</si>
  <si>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</si>
  <si>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</si>
  <si>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</si>
  <si>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</si>
  <si>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</si>
  <si>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</si>
  <si>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</si>
  <si>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</si>
  <si>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</si>
  <si>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</si>
  <si>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</si>
  <si>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</si>
  <si>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</si>
  <si>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</si>
  <si>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</si>
  <si>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</si>
  <si>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</si>
  <si>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</si>
  <si>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</si>
  <si>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</si>
  <si>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</si>
  <si>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</si>
  <si>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</si>
  <si>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</si>
  <si>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</si>
  <si>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</si>
  <si>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</si>
  <si>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</si>
  <si>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</si>
  <si>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</si>
  <si>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</si>
  <si>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</si>
  <si>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</si>
  <si>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</si>
  <si>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</si>
  <si>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</si>
  <si>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</si>
  <si>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</si>
  <si>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</si>
  <si>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</si>
  <si>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</si>
  <si>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</si>
  <si>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</si>
  <si>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</si>
  <si>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</si>
  <si>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</si>
  <si>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</si>
  <si>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</si>
  <si>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</si>
  <si>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</si>
  <si>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</si>
  <si>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</si>
  <si>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</si>
  <si>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</si>
  <si>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</si>
  <si>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</si>
  <si>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</si>
  <si>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</si>
  <si>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</si>
  <si>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</si>
  <si>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</si>
  <si>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</si>
  <si>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</si>
  <si>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</si>
  <si>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</si>
  <si>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</si>
  <si>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</si>
  <si>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</si>
  <si>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</si>
  <si>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</si>
  <si>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</si>
  <si>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</si>
  <si>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</si>
  <si>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</si>
  <si>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</si>
  <si>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</si>
  <si>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</si>
  <si>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</si>
  <si>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</si>
  <si>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</si>
  <si>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</si>
  <si>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</si>
  <si>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</si>
  <si>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</si>
  <si>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</si>
  <si>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</si>
  <si>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</si>
  <si>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</si>
  <si>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</si>
  <si>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</si>
  <si>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</si>
  <si>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</si>
  <si>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</si>
  <si>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</si>
  <si>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</si>
  <si>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</si>
  <si>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</si>
  <si>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</si>
  <si>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</si>
  <si>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</si>
  <si>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</si>
  <si>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</si>
  <si>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</si>
  <si>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</si>
  <si>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</si>
  <si>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</si>
  <si>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</si>
  <si>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</si>
  <si>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</si>
  <si>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</si>
  <si>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</si>
  <si>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</si>
  <si>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</si>
  <si>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</si>
  <si>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</si>
  <si>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</si>
  <si>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</si>
  <si>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</si>
  <si>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</si>
  <si>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</si>
  <si>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</si>
  <si>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</si>
  <si>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</si>
  <si>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</si>
  <si>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</si>
  <si>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</si>
  <si>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</si>
  <si>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</si>
  <si>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</si>
  <si>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</si>
  <si>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</si>
  <si>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</si>
  <si>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</si>
  <si>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</si>
  <si>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</si>
  <si>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</si>
  <si>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</si>
  <si>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</si>
  <si>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</si>
  <si>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</si>
  <si>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</si>
  <si>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</si>
  <si>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</si>
  <si>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</si>
  <si>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</si>
  <si>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</si>
  <si>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</si>
  <si>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</si>
  <si>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</si>
  <si>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</si>
  <si>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</si>
  <si>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</si>
  <si>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</si>
  <si>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</si>
  <si>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</si>
  <si>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</si>
  <si>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</si>
  <si>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</si>
  <si>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</si>
  <si>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</si>
  <si>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</si>
  <si>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</si>
  <si>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</si>
  <si>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</si>
  <si>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</si>
  <si>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</si>
  <si>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</si>
  <si>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</si>
  <si>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</si>
  <si>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</si>
  <si>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</si>
  <si>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</si>
  <si>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</si>
  <si>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</si>
  <si>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</si>
  <si>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</si>
  <si>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</si>
  <si>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</si>
  <si>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</si>
  <si>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</si>
  <si>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</si>
  <si>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</si>
  <si>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</si>
  <si>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</si>
  <si>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</si>
  <si>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</si>
  <si>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</si>
  <si>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</si>
  <si>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</si>
  <si>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</si>
  <si>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</si>
  <si>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</si>
  <si>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</si>
  <si>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</si>
  <si>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</si>
  <si>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</si>
  <si>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</si>
  <si>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</si>
  <si>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</si>
  <si>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</si>
  <si>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</si>
  <si>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</si>
  <si>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</si>
  <si>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</si>
  <si>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</si>
  <si>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</si>
  <si>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</si>
  <si>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</si>
  <si>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</si>
  <si>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</si>
  <si>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</si>
  <si>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</si>
  <si>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</si>
  <si>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</si>
  <si>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</si>
  <si>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</si>
  <si>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</si>
  <si>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</si>
  <si>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</si>
  <si>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</si>
  <si>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</si>
  <si>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</si>
  <si>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</si>
  <si>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</si>
  <si>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</si>
  <si>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</si>
  <si>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</si>
  <si>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</si>
  <si>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</si>
  <si>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</si>
  <si>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</si>
  <si>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</si>
  <si>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</si>
  <si>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</si>
  <si>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</si>
  <si>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</si>
  <si>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</si>
  <si>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</si>
  <si>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</si>
  <si>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</si>
  <si>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</si>
  <si>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</si>
  <si>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</si>
  <si>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</si>
  <si>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</si>
  <si>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</si>
  <si>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</si>
  <si>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</si>
  <si>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</si>
  <si>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</si>
  <si>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</si>
  <si>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</si>
  <si>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</si>
  <si>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</si>
  <si>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</si>
  <si>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</si>
  <si>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</si>
  <si>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</si>
  <si>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</si>
  <si>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</si>
  <si>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</si>
  <si>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</si>
  <si>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</si>
  <si>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</si>
  <si>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</si>
  <si>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</si>
  <si>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</si>
  <si>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</si>
  <si>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</si>
  <si>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</si>
  <si>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</si>
  <si>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</si>
  <si>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</si>
  <si>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</si>
  <si>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</si>
  <si>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</si>
  <si>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</si>
  <si>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</si>
  <si>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</si>
  <si>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</si>
  <si>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</si>
  <si>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</si>
  <si>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</si>
  <si>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</si>
  <si>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</si>
  <si>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</si>
  <si>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</si>
  <si>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</si>
  <si>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</si>
  <si>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</si>
  <si>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</si>
  <si>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</si>
  <si>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</si>
  <si>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</si>
  <si>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</si>
  <si>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</si>
  <si>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</si>
  <si>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</si>
  <si>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</si>
  <si>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</si>
  <si>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</si>
  <si>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</si>
  <si>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</si>
  <si>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</si>
  <si>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</si>
  <si>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</si>
  <si>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</si>
  <si>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</si>
  <si>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</si>
  <si>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</si>
  <si>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</si>
  <si>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</si>
  <si>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</si>
  <si>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</si>
  <si>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</si>
  <si>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</si>
  <si>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</si>
  <si>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</si>
  <si>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</si>
  <si>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</si>
  <si>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</si>
  <si>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</si>
  <si>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</si>
  <si>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</si>
  <si>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</si>
  <si>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</si>
  <si>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</si>
  <si>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</si>
  <si>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</si>
  <si>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</si>
  <si>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</si>
  <si>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</si>
  <si>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</si>
  <si>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</si>
  <si>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</si>
  <si>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</si>
  <si>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</si>
  <si>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</si>
  <si>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</si>
  <si>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</si>
  <si>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</si>
  <si>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</si>
  <si>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</si>
  <si>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</si>
  <si>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</si>
  <si>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</si>
  <si>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</si>
  <si>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</si>
  <si>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</si>
  <si>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</si>
  <si>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</si>
  <si>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</si>
  <si>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</si>
  <si>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</si>
  <si>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</si>
  <si>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</si>
  <si>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</si>
  <si>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</si>
  <si>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</si>
  <si>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</si>
  <si>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</si>
  <si>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</si>
  <si>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</si>
  <si>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</si>
  <si>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</si>
  <si>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</si>
  <si>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</si>
  <si>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</si>
  <si>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</si>
  <si>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</si>
  <si>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</si>
  <si>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</si>
  <si>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</si>
  <si>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</si>
  <si>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</si>
  <si>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</si>
  <si>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</si>
  <si>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</si>
  <si>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</si>
  <si>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</si>
  <si>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</si>
  <si>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</si>
  <si>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</si>
  <si>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</si>
  <si>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</si>
  <si>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</si>
  <si>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</si>
  <si>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</si>
  <si>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</si>
  <si>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</si>
  <si>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</si>
  <si>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</si>
  <si>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</si>
  <si>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</si>
  <si>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</si>
  <si>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</si>
  <si>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</si>
  <si>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</si>
  <si>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</si>
  <si>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</si>
  <si>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</si>
  <si>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</si>
  <si>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</si>
  <si>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</si>
  <si>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</si>
  <si>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</si>
  <si>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</si>
  <si>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</si>
  <si>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</si>
  <si>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</si>
  <si>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</si>
  <si>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</si>
  <si>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</si>
  <si>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</si>
  <si>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</si>
  <si>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</si>
  <si>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</si>
  <si>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</si>
  <si>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</si>
  <si>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</si>
  <si>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</si>
  <si>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</si>
  <si>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</si>
  <si>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</si>
  <si>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</si>
  <si>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</si>
  <si>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</si>
  <si>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</si>
  <si>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</si>
  <si>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</si>
  <si>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</si>
  <si>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</si>
  <si>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</si>
  <si>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</si>
  <si>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</si>
  <si>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</si>
  <si>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</si>
  <si>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</si>
  <si>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</si>
  <si>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</si>
  <si>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</si>
  <si>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</si>
  <si>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</si>
  <si>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</si>
  <si>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</si>
  <si>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</si>
  <si>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</si>
  <si>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</si>
  <si>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</si>
  <si>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</si>
  <si>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</si>
  <si>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</si>
  <si>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</si>
  <si>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</si>
  <si>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</si>
  <si>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</si>
  <si>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</si>
  <si>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</si>
  <si>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</si>
  <si>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</si>
  <si>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</si>
  <si>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</si>
  <si>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</si>
  <si>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</si>
  <si>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</si>
  <si>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</si>
  <si>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</si>
  <si>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</si>
  <si>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</si>
  <si>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</si>
  <si>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</si>
  <si>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</si>
  <si>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</si>
  <si>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</si>
  <si>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</si>
  <si>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</si>
  <si>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</si>
  <si>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</si>
  <si>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</si>
  <si>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</si>
  <si>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</si>
  <si>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</si>
  <si>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</si>
  <si>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</si>
  <si>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</si>
  <si>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</si>
  <si>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</si>
  <si>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</si>
  <si>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</si>
  <si>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</si>
  <si>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</si>
  <si>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</si>
  <si>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</si>
  <si>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</si>
  <si>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</si>
  <si>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</si>
  <si>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</si>
  <si>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</si>
  <si>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</si>
  <si>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</si>
  <si>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</si>
  <si>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</si>
  <si>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</si>
  <si>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</si>
  <si>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</si>
  <si>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</si>
  <si>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</si>
  <si>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</si>
  <si>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</si>
  <si>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</si>
  <si>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</si>
  <si>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</si>
  <si>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</si>
  <si>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</si>
  <si>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</si>
  <si>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</si>
  <si>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</si>
  <si>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</si>
  <si>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</si>
  <si>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</si>
  <si>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</si>
  <si>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</si>
  <si>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</si>
  <si>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</si>
  <si>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</si>
  <si>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</si>
  <si>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</si>
  <si>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</si>
  <si>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</si>
  <si>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</si>
  <si>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</si>
  <si>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</si>
  <si>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</si>
  <si>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</si>
  <si>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</si>
  <si>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</si>
  <si>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</si>
  <si>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</si>
  <si>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</si>
  <si>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</si>
  <si>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</si>
  <si>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</si>
  <si>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</si>
  <si>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</si>
  <si>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</si>
  <si>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</si>
  <si>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</si>
  <si>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</si>
  <si>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</si>
  <si>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</si>
  <si>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</si>
  <si>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</si>
  <si>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</si>
  <si>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</si>
  <si>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</si>
  <si>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</si>
  <si>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</si>
  <si>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</si>
  <si>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</si>
  <si>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</si>
  <si>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</si>
  <si>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</si>
  <si>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</si>
  <si>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</si>
  <si>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</si>
  <si>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</si>
  <si>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</si>
  <si>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</si>
  <si>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</si>
  <si>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</si>
  <si>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</si>
  <si>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</si>
  <si>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</si>
  <si>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</si>
  <si>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</si>
  <si>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</si>
  <si>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</si>
  <si>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</si>
  <si>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</si>
  <si>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</si>
  <si>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</si>
  <si>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</si>
  <si>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</si>
  <si>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</si>
  <si>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</si>
  <si>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</si>
  <si>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</si>
  <si>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</si>
  <si>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</si>
  <si>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</si>
  <si>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</si>
  <si>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</si>
  <si>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</si>
  <si>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</si>
  <si>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</si>
  <si>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</si>
  <si>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</si>
  <si>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</si>
  <si>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</si>
  <si>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</si>
  <si>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</si>
  <si>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</si>
  <si>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</si>
  <si>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</si>
  <si>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</si>
  <si>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</si>
  <si>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</si>
  <si>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</si>
  <si>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</si>
  <si>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</si>
  <si>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</si>
  <si>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</si>
  <si>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</si>
  <si>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</si>
  <si>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</si>
  <si>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</si>
  <si>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</si>
  <si>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</si>
  <si>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</si>
  <si>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</si>
  <si>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</si>
  <si>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</si>
  <si>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</si>
  <si>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</si>
  <si>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</si>
  <si>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</si>
  <si>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</si>
  <si>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</si>
  <si>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</si>
  <si>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</si>
  <si>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</si>
  <si>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</si>
  <si>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</si>
  <si>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</si>
  <si>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</si>
  <si>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</si>
  <si>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</si>
  <si>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</si>
  <si>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</si>
  <si>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</si>
  <si>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</si>
  <si>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</si>
  <si>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</si>
  <si>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</si>
  <si>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</si>
  <si>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</si>
  <si>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</si>
  <si>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</si>
  <si>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</si>
  <si>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</si>
  <si>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</si>
  <si>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</si>
  <si>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</si>
  <si>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</si>
  <si>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</si>
  <si>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</si>
  <si>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</si>
  <si>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</si>
  <si>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</si>
  <si>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</si>
  <si>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</si>
  <si>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</si>
  <si>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</si>
  <si>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</si>
  <si>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</si>
  <si>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</si>
  <si>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</si>
  <si>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</si>
  <si>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</si>
  <si>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</si>
  <si>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</si>
  <si>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</si>
  <si>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</si>
  <si>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</si>
  <si>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</si>
  <si>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</si>
  <si>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</si>
  <si>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</si>
  <si>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</si>
  <si>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</si>
  <si>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No se suscribieron contratos con consorcios o uniones temporales</t>
  </si>
  <si>
    <t>LUIS JAIME GONZALEZ TRIANA</t>
  </si>
  <si>
    <t>Representante Legal Suplente Plural Especial</t>
  </si>
  <si>
    <t>Observadores aduaneros en las Operaciones de Importación y seguimiento a las operaciones de exportación, con el alcance y la cobertura a las partidas y subpartidas del sector de semillas oleagniosas, aceites y grasas y biodiesel en las aduanas de Buenaventura, Cartagena, Barranquilla, Santa Marta, Ipiales y todas las zonas francas del país donde se tenga operación.</t>
  </si>
  <si>
    <t>CVO SAS</t>
  </si>
  <si>
    <t>Julio Cesar Laguna Loaiza</t>
  </si>
  <si>
    <t>FILA_2</t>
  </si>
  <si>
    <t>FILA_3</t>
  </si>
  <si>
    <t>FILA_4</t>
  </si>
  <si>
    <t>FILA_5</t>
  </si>
  <si>
    <t>FILA_6</t>
  </si>
  <si>
    <t>001/2023</t>
  </si>
  <si>
    <t>Se reporta renovación año 2025 y adición en el valor para la nueva vigencia</t>
  </si>
  <si>
    <t>Brindar información histórica y en tiempo real de los mercados financieros, necesarios para los Fondos Parafiscales.</t>
  </si>
  <si>
    <t>REFINITIV LIMITED</t>
  </si>
  <si>
    <t>A-00699776</t>
  </si>
  <si>
    <t>004/2024</t>
  </si>
  <si>
    <t>LUIS JAIME GONZÁLEZ TRIANA</t>
  </si>
  <si>
    <t>Representar judicialmente y vigilar de forma profesional y ética, los diecinueve (19) procesos ejecutivos con sentencia a favor con medidas cautelares consignados en el Anexo 2 del contrato, que cursan en los diferentes juzgados de los departamentos del Magdalena, Atlántico y Meta, en nombre y representación de FEDEPALMA-FEP</t>
  </si>
  <si>
    <t>PÉREZ CASTAÑO &amp; ASOCIADOS SAS</t>
  </si>
  <si>
    <t>Se reporta renovación del Contrato para la vigencia 2025, el valor total del Contrato es compartido con el Fondo de Fomento Palmero, el valor que asume el Fondo de Estabilización de precios es de $26.462.268 para la vigencia 2025</t>
  </si>
  <si>
    <t>CRISTINA TRIANA SOTO</t>
  </si>
  <si>
    <t>Representante Legal Suplente General</t>
  </si>
  <si>
    <t>FEDERACIÓN NACIONAL DE CULTIVADORES DE PALMA DE ACEITE - FEDEPALMA</t>
  </si>
  <si>
    <t>001/18</t>
  </si>
  <si>
    <t>ARRENDAMIENTO DE INTANGIBLES</t>
  </si>
  <si>
    <t>Arrendamiento por el uso del Sistema de Información para la Administración de los Fondos Parafiscales Palmeros, que permite llevar de manera eficiente y efectiva la administración del FEP</t>
  </si>
  <si>
    <t>Mario Gomez Arciniegas</t>
  </si>
  <si>
    <t>007/17</t>
  </si>
  <si>
    <t>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EL ARRENDADOR</t>
  </si>
  <si>
    <t>Se renueva en tiempo para la vigencia 2025. El valor total de las adiciones corresponde a la sumatoria del valor del arrendamiento para las vigencias 2018 a 2024. Para 2025 se está calculando el valor y se reportará una vez se tenga. El pago para el 2025 se hace de manera trimestral, trimestre vencido.</t>
  </si>
  <si>
    <t>003/16</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</si>
  <si>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</si>
  <si>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</si>
  <si>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Paula Andrea Garavito Guarín</t>
  </si>
  <si>
    <t>El valor del contrato se determina por la etapa del proceso surtida por el contratista y el monto recaudado. Contrato se prorrogó en tiempo para la vigencia 2025. El contrato comprende un número indeterminado de procesos, por lo cual su avance físico es variable.</t>
  </si>
  <si>
    <t>No se expidieron órdenes por monto superior a 5 smlv</t>
  </si>
  <si>
    <t>El contratista es una sucursal de sociedad extranjera identificada con NIT. 800053129-0, que por Escritura Pública No. 591 de la Notaría 41 de Bogotá D.C. del 04 de abril de 2019, cambió su nombre de REUTERS LIMITED, por el de REFINITIV LIMITED, el valor del contrato es de 23.040USD, se realiza una estimación de la TRM de $ 4,362</t>
  </si>
  <si>
    <t>Se renueva en tiempo para la vigencia 2025. El valor total de las adiciones corresponde a la sumatoria del valor del arrendamiento para las vigencias 2019 a 2024. Para 2025 se está calculando el valor y se reportará una vez se tenga. Se corrije la fecha de inicio del Contrato teniendo en cuenta lo estipulado en 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</si>
</sst>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6" x14ac:knownFonts="1">
    <font>
      <sz val="11"/>
      <color indexed="8"/>
      <name val="Aptos Narrow"/>
      <family val="2"/>
      <scheme val="minor"/>
    </font>
    <font>
      <b/>
      <sz val="11"/>
      <color indexed="9"/>
      <name val="Calibri"/>
    </font>
    <font>
      <b/>
      <sz val="11"/>
      <color indexed="8"/>
      <name val="Calibri"/>
    </font>
    <font>
      <sz val="11"/>
      <name val="Aptos Narrow"/>
      <family val="2"/>
      <scheme val="minor"/>
    </font>
    <font>
      <sz val="8"/>
      <name val="Aptos Narrow"/>
      <family val="2"/>
      <scheme val="minor"/>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3" fillId="4" borderId="3" xfId="0" applyFont="1" applyFill="1" applyBorder="1" applyAlignment="1" applyProtection="1">
      <alignment vertical="center" wrapText="1"/>
      <protection locked="0"/>
    </xf>
    <xf numFmtId="0" fontId="3" fillId="0" borderId="4" xfId="0" applyFont="1" applyBorder="1" applyAlignment="1" applyProtection="1">
      <alignment vertical="center" wrapText="1"/>
      <protection locked="0"/>
    </xf>
    <xf numFmtId="164"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wrapText="1"/>
    </xf>
    <xf numFmtId="0" fontId="0" fillId="0" borderId="0" xfId="0" applyAlignment="1">
      <alignment wrapText="1"/>
    </xf>
    <xf numFmtId="164" fontId="0" fillId="4" borderId="3" xfId="0" applyNumberFormat="1" applyFill="1" applyBorder="1" applyAlignment="1" applyProtection="1">
      <alignment vertical="center" wrapText="1"/>
      <protection locked="0"/>
    </xf>
    <xf numFmtId="0" fontId="3" fillId="4" borderId="4" xfId="0" applyFon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3" fillId="0" borderId="4" xfId="0" applyFont="1" applyBorder="1" applyAlignment="1">
      <alignment wrapText="1"/>
    </xf>
    <xf numFmtId="164" fontId="3" fillId="4" borderId="4" xfId="0" applyNumberFormat="1" applyFont="1" applyFill="1" applyBorder="1" applyAlignment="1" applyProtection="1">
      <alignment vertical="center" wrapText="1"/>
      <protection locked="0"/>
    </xf>
    <xf numFmtId="43" fontId="0" fillId="4" borderId="3" xfId="1" applyFon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C11" sqref="C11"/>
    </sheetView>
  </sheetViews>
  <sheetFormatPr baseColWidth="10" defaultColWidth="8.90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 t="s">
        <v>1</v>
      </c>
    </row>
    <row r="2" spans="1:57" x14ac:dyDescent="0.35">
      <c r="B2" s="1" t="s">
        <v>2</v>
      </c>
      <c r="C2" s="1">
        <v>423</v>
      </c>
      <c r="D2" s="1" t="s">
        <v>3</v>
      </c>
    </row>
    <row r="3" spans="1:57" x14ac:dyDescent="0.35">
      <c r="B3" s="1" t="s">
        <v>4</v>
      </c>
      <c r="C3" s="1">
        <v>1</v>
      </c>
    </row>
    <row r="4" spans="1:57" x14ac:dyDescent="0.35">
      <c r="B4" s="1" t="s">
        <v>5</v>
      </c>
      <c r="C4" s="1">
        <v>66</v>
      </c>
    </row>
    <row r="5" spans="1:57" x14ac:dyDescent="0.35">
      <c r="B5" s="1" t="s">
        <v>6</v>
      </c>
      <c r="C5" s="5">
        <v>45657</v>
      </c>
    </row>
    <row r="6" spans="1:57" x14ac:dyDescent="0.35">
      <c r="B6" s="1" t="s">
        <v>7</v>
      </c>
      <c r="C6" s="1">
        <v>1</v>
      </c>
      <c r="D6" s="1" t="s">
        <v>8</v>
      </c>
    </row>
    <row r="8" spans="1:57" x14ac:dyDescent="0.35">
      <c r="A8" s="1" t="s">
        <v>9</v>
      </c>
      <c r="B8" s="19" t="s">
        <v>10</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3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U351058"/>
  <sheetViews>
    <sheetView tabSelected="1" topLeftCell="AI1" zoomScale="70" zoomScaleNormal="70" workbookViewId="0">
      <selection activeCell="AN13" sqref="AN13"/>
    </sheetView>
  </sheetViews>
  <sheetFormatPr baseColWidth="10" defaultColWidth="8.90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50.816406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55.7265625" customWidth="1"/>
    <col min="52" max="255" width="8" hidden="1"/>
  </cols>
  <sheetData>
    <row r="1" spans="1:51" x14ac:dyDescent="0.35">
      <c r="B1" s="1" t="s">
        <v>0</v>
      </c>
      <c r="C1" s="1">
        <v>59</v>
      </c>
      <c r="D1" s="1" t="s">
        <v>1</v>
      </c>
    </row>
    <row r="2" spans="1:51" x14ac:dyDescent="0.35">
      <c r="B2" s="1" t="s">
        <v>2</v>
      </c>
      <c r="C2" s="1">
        <v>424</v>
      </c>
      <c r="D2" s="1" t="s">
        <v>1931</v>
      </c>
    </row>
    <row r="3" spans="1:51" x14ac:dyDescent="0.35">
      <c r="B3" s="1" t="s">
        <v>4</v>
      </c>
      <c r="C3" s="1">
        <v>1</v>
      </c>
    </row>
    <row r="4" spans="1:51" x14ac:dyDescent="0.35">
      <c r="B4" s="1" t="s">
        <v>5</v>
      </c>
      <c r="C4" s="1">
        <v>66</v>
      </c>
    </row>
    <row r="5" spans="1:51" x14ac:dyDescent="0.35">
      <c r="B5" s="1" t="s">
        <v>6</v>
      </c>
      <c r="C5" s="5">
        <v>45657</v>
      </c>
    </row>
    <row r="6" spans="1:51" x14ac:dyDescent="0.35">
      <c r="B6" s="1" t="s">
        <v>7</v>
      </c>
      <c r="C6" s="1">
        <v>1</v>
      </c>
      <c r="D6" s="1" t="s">
        <v>8</v>
      </c>
    </row>
    <row r="8" spans="1:51" x14ac:dyDescent="0.35">
      <c r="A8" s="1" t="s">
        <v>9</v>
      </c>
      <c r="B8" s="19" t="s">
        <v>1932</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12" customFormat="1" ht="34" customHeight="1" thickBot="1" x14ac:dyDescent="0.4">
      <c r="A11" s="11">
        <v>1</v>
      </c>
      <c r="B11" s="12" t="s">
        <v>66</v>
      </c>
      <c r="C11" s="7" t="s">
        <v>69</v>
      </c>
      <c r="D11" s="7" t="s">
        <v>67</v>
      </c>
      <c r="E11" s="7" t="s">
        <v>2022</v>
      </c>
      <c r="F11" s="13">
        <v>44928</v>
      </c>
      <c r="G11" s="7" t="s">
        <v>2012</v>
      </c>
      <c r="H11" s="7">
        <v>79626682</v>
      </c>
      <c r="I11" s="7" t="s">
        <v>2013</v>
      </c>
      <c r="J11" s="7" t="s">
        <v>96</v>
      </c>
      <c r="K11" s="7" t="s">
        <v>1955</v>
      </c>
      <c r="L11" s="7" t="s">
        <v>67</v>
      </c>
      <c r="M11" s="7" t="s">
        <v>2014</v>
      </c>
      <c r="N11" s="7">
        <v>223134924</v>
      </c>
      <c r="O11" s="7" t="s">
        <v>82</v>
      </c>
      <c r="P11" s="7"/>
      <c r="Q11" s="7" t="s">
        <v>157</v>
      </c>
      <c r="R11" s="7" t="s">
        <v>88</v>
      </c>
      <c r="S11" s="7" t="s">
        <v>76</v>
      </c>
      <c r="T11" s="7"/>
      <c r="U11" s="7">
        <v>900617924</v>
      </c>
      <c r="V11" s="7" t="s">
        <v>122</v>
      </c>
      <c r="W11" s="7" t="s">
        <v>67</v>
      </c>
      <c r="X11" s="7" t="s">
        <v>2015</v>
      </c>
      <c r="Y11" s="7" t="s">
        <v>92</v>
      </c>
      <c r="Z11" s="7" t="s">
        <v>126</v>
      </c>
      <c r="AA11" s="7"/>
      <c r="AB11" s="7"/>
      <c r="AC11" s="7" t="s">
        <v>157</v>
      </c>
      <c r="AD11" s="7" t="s">
        <v>67</v>
      </c>
      <c r="AE11" s="7" t="s">
        <v>67</v>
      </c>
      <c r="AF11" s="7" t="s">
        <v>102</v>
      </c>
      <c r="AG11" s="14">
        <v>93123689</v>
      </c>
      <c r="AH11" s="7"/>
      <c r="AI11" s="7" t="s">
        <v>157</v>
      </c>
      <c r="AJ11" s="7" t="s">
        <v>67</v>
      </c>
      <c r="AK11" s="9" t="s">
        <v>2016</v>
      </c>
      <c r="AL11" s="7">
        <f>360+360+360</f>
        <v>1080</v>
      </c>
      <c r="AM11" s="7" t="s">
        <v>106</v>
      </c>
      <c r="AN11" s="7">
        <v>0</v>
      </c>
      <c r="AO11" s="7" t="s">
        <v>107</v>
      </c>
      <c r="AP11" s="7">
        <f>244466623+258401221</f>
        <v>502867844</v>
      </c>
      <c r="AQ11" s="7">
        <f>360+360</f>
        <v>720</v>
      </c>
      <c r="AR11" s="13">
        <v>44928</v>
      </c>
      <c r="AS11" s="13">
        <v>46022</v>
      </c>
      <c r="AT11" s="13" t="s">
        <v>67</v>
      </c>
      <c r="AU11" s="15">
        <v>100</v>
      </c>
      <c r="AV11" s="15">
        <v>100</v>
      </c>
      <c r="AW11" s="15">
        <v>100</v>
      </c>
      <c r="AX11" s="15">
        <v>100</v>
      </c>
      <c r="AY11" s="7" t="s">
        <v>2023</v>
      </c>
    </row>
    <row r="12" spans="1:51" s="12" customFormat="1" ht="31" customHeight="1" thickBot="1" x14ac:dyDescent="0.4">
      <c r="A12" s="11">
        <v>2</v>
      </c>
      <c r="B12" s="12" t="s">
        <v>2017</v>
      </c>
      <c r="C12" s="7" t="s">
        <v>69</v>
      </c>
      <c r="D12" s="7"/>
      <c r="E12" s="7" t="s">
        <v>2026</v>
      </c>
      <c r="F12" s="13">
        <v>45656</v>
      </c>
      <c r="G12" s="7" t="s">
        <v>2012</v>
      </c>
      <c r="H12" s="7">
        <v>79626682</v>
      </c>
      <c r="I12" s="7" t="s">
        <v>2013</v>
      </c>
      <c r="J12" s="7" t="s">
        <v>70</v>
      </c>
      <c r="K12" s="7" t="s">
        <v>1955</v>
      </c>
      <c r="L12" s="7"/>
      <c r="M12" s="7" t="s">
        <v>2024</v>
      </c>
      <c r="N12" s="7">
        <v>100500480</v>
      </c>
      <c r="O12" s="7" t="s">
        <v>82</v>
      </c>
      <c r="P12" s="7"/>
      <c r="Q12" s="7" t="s">
        <v>157</v>
      </c>
      <c r="R12" s="7" t="s">
        <v>88</v>
      </c>
      <c r="S12" s="7" t="s">
        <v>76</v>
      </c>
      <c r="T12" s="7"/>
      <c r="U12" s="9">
        <v>800053129</v>
      </c>
      <c r="V12" s="9" t="s">
        <v>74</v>
      </c>
      <c r="W12" s="7"/>
      <c r="X12" s="9" t="s">
        <v>2025</v>
      </c>
      <c r="Y12" s="7" t="s">
        <v>92</v>
      </c>
      <c r="Z12" s="7" t="s">
        <v>126</v>
      </c>
      <c r="AA12" s="7"/>
      <c r="AB12" s="7"/>
      <c r="AC12" s="7" t="s">
        <v>157</v>
      </c>
      <c r="AD12" s="7"/>
      <c r="AE12" s="7"/>
      <c r="AF12" s="7" t="s">
        <v>102</v>
      </c>
      <c r="AG12" s="9">
        <v>93123689</v>
      </c>
      <c r="AH12" s="7"/>
      <c r="AI12" s="7" t="s">
        <v>157</v>
      </c>
      <c r="AJ12" s="7"/>
      <c r="AK12" s="9" t="s">
        <v>2016</v>
      </c>
      <c r="AL12" s="7">
        <v>731</v>
      </c>
      <c r="AM12" s="7" t="s">
        <v>106</v>
      </c>
      <c r="AN12" s="7">
        <v>0</v>
      </c>
      <c r="AO12" s="7" t="s">
        <v>117</v>
      </c>
      <c r="AP12" s="7">
        <v>0</v>
      </c>
      <c r="AQ12" s="7">
        <v>0</v>
      </c>
      <c r="AR12" s="13">
        <v>45656</v>
      </c>
      <c r="AS12" s="13">
        <v>46387</v>
      </c>
      <c r="AT12" s="18"/>
      <c r="AU12" s="15">
        <v>0</v>
      </c>
      <c r="AV12" s="15">
        <v>0</v>
      </c>
      <c r="AW12" s="15">
        <v>0</v>
      </c>
      <c r="AX12" s="15">
        <v>0</v>
      </c>
      <c r="AY12" s="7" t="s">
        <v>2048</v>
      </c>
    </row>
    <row r="13" spans="1:51" s="12" customFormat="1" ht="44" customHeight="1" thickBot="1" x14ac:dyDescent="0.4">
      <c r="A13" s="11">
        <v>3</v>
      </c>
      <c r="B13" s="12" t="s">
        <v>2018</v>
      </c>
      <c r="C13" s="7" t="s">
        <v>69</v>
      </c>
      <c r="D13" s="7" t="s">
        <v>67</v>
      </c>
      <c r="E13" s="7" t="s">
        <v>2027</v>
      </c>
      <c r="F13" s="13">
        <v>45352</v>
      </c>
      <c r="G13" s="7" t="s">
        <v>2028</v>
      </c>
      <c r="H13" s="7">
        <v>79626682</v>
      </c>
      <c r="I13" s="7" t="s">
        <v>2013</v>
      </c>
      <c r="J13" s="7" t="s">
        <v>83</v>
      </c>
      <c r="K13" s="7" t="s">
        <v>1955</v>
      </c>
      <c r="L13" s="7" t="s">
        <v>67</v>
      </c>
      <c r="M13" s="7" t="s">
        <v>2029</v>
      </c>
      <c r="N13" s="7">
        <v>20706000</v>
      </c>
      <c r="O13" s="7" t="s">
        <v>82</v>
      </c>
      <c r="P13" s="7"/>
      <c r="Q13" s="7" t="s">
        <v>157</v>
      </c>
      <c r="R13" s="7" t="s">
        <v>88</v>
      </c>
      <c r="S13" s="7" t="s">
        <v>76</v>
      </c>
      <c r="T13" s="7"/>
      <c r="U13" s="7">
        <v>900803668</v>
      </c>
      <c r="V13" s="7" t="s">
        <v>74</v>
      </c>
      <c r="W13" s="7" t="s">
        <v>67</v>
      </c>
      <c r="X13" s="7" t="s">
        <v>2030</v>
      </c>
      <c r="Y13" s="7" t="s">
        <v>92</v>
      </c>
      <c r="Z13" s="7" t="s">
        <v>126</v>
      </c>
      <c r="AA13" s="7"/>
      <c r="AB13" s="7"/>
      <c r="AC13" s="7" t="s">
        <v>157</v>
      </c>
      <c r="AD13" s="7" t="s">
        <v>67</v>
      </c>
      <c r="AE13" s="7" t="s">
        <v>67</v>
      </c>
      <c r="AF13" s="7" t="s">
        <v>102</v>
      </c>
      <c r="AG13" s="7">
        <v>52539334</v>
      </c>
      <c r="AH13" s="7"/>
      <c r="AI13" s="7" t="s">
        <v>157</v>
      </c>
      <c r="AJ13" s="7" t="s">
        <v>67</v>
      </c>
      <c r="AK13" s="7" t="s">
        <v>2045</v>
      </c>
      <c r="AL13" s="7">
        <f>305+365</f>
        <v>670</v>
      </c>
      <c r="AM13" s="7" t="s">
        <v>106</v>
      </c>
      <c r="AN13" s="7">
        <v>0</v>
      </c>
      <c r="AO13" s="7" t="s">
        <v>107</v>
      </c>
      <c r="AP13" s="7">
        <v>26462268</v>
      </c>
      <c r="AQ13" s="7">
        <v>365</v>
      </c>
      <c r="AR13" s="13">
        <v>45352</v>
      </c>
      <c r="AS13" s="13">
        <v>46022</v>
      </c>
      <c r="AT13" s="13" t="s">
        <v>67</v>
      </c>
      <c r="AU13" s="15">
        <v>100</v>
      </c>
      <c r="AV13" s="15">
        <v>100</v>
      </c>
      <c r="AW13" s="15">
        <v>100</v>
      </c>
      <c r="AX13" s="15">
        <v>100</v>
      </c>
      <c r="AY13" s="15" t="s">
        <v>2031</v>
      </c>
    </row>
    <row r="14" spans="1:51" s="12" customFormat="1" ht="48.5" customHeight="1" thickBot="1" x14ac:dyDescent="0.4">
      <c r="A14" s="11">
        <v>4</v>
      </c>
      <c r="B14" s="12" t="s">
        <v>2019</v>
      </c>
      <c r="C14" s="7" t="s">
        <v>69</v>
      </c>
      <c r="D14" s="7" t="s">
        <v>67</v>
      </c>
      <c r="E14" s="7" t="s">
        <v>2035</v>
      </c>
      <c r="F14" s="13">
        <v>43122</v>
      </c>
      <c r="G14" s="7" t="s">
        <v>2032</v>
      </c>
      <c r="H14" s="16">
        <v>52149556</v>
      </c>
      <c r="I14" s="16" t="s">
        <v>2033</v>
      </c>
      <c r="J14" s="7" t="s">
        <v>171</v>
      </c>
      <c r="K14" s="7" t="s">
        <v>1962</v>
      </c>
      <c r="L14" s="7" t="s">
        <v>2036</v>
      </c>
      <c r="M14" s="7" t="s">
        <v>2037</v>
      </c>
      <c r="N14" s="7">
        <v>257496432</v>
      </c>
      <c r="O14" s="7" t="s">
        <v>82</v>
      </c>
      <c r="P14" s="7"/>
      <c r="Q14" s="7" t="s">
        <v>157</v>
      </c>
      <c r="R14" s="7" t="s">
        <v>88</v>
      </c>
      <c r="S14" s="7" t="s">
        <v>76</v>
      </c>
      <c r="T14" s="7"/>
      <c r="U14" s="7">
        <v>860024423</v>
      </c>
      <c r="V14" s="7" t="s">
        <v>137</v>
      </c>
      <c r="W14" s="7" t="s">
        <v>67</v>
      </c>
      <c r="X14" s="7" t="s">
        <v>2034</v>
      </c>
      <c r="Y14" s="7" t="s">
        <v>92</v>
      </c>
      <c r="Z14" s="7" t="s">
        <v>126</v>
      </c>
      <c r="AA14" s="7"/>
      <c r="AB14" s="7"/>
      <c r="AC14" s="7" t="s">
        <v>157</v>
      </c>
      <c r="AD14" s="7" t="s">
        <v>67</v>
      </c>
      <c r="AE14" s="7" t="s">
        <v>67</v>
      </c>
      <c r="AF14" s="7" t="s">
        <v>102</v>
      </c>
      <c r="AG14" s="7">
        <v>13503540</v>
      </c>
      <c r="AH14" s="7"/>
      <c r="AI14" s="7" t="s">
        <v>157</v>
      </c>
      <c r="AJ14" s="7" t="s">
        <v>67</v>
      </c>
      <c r="AK14" s="7" t="s">
        <v>2038</v>
      </c>
      <c r="AL14" s="7">
        <f>1423+360+360+360+360</f>
        <v>2863</v>
      </c>
      <c r="AM14" s="7" t="s">
        <v>106</v>
      </c>
      <c r="AN14" s="7">
        <v>0</v>
      </c>
      <c r="AO14" s="7" t="s">
        <v>95</v>
      </c>
      <c r="AP14" s="7">
        <f>303783108+332084542+399087187+524663279+819520596+1441367515</f>
        <v>3820506227</v>
      </c>
      <c r="AQ14" s="7">
        <v>360</v>
      </c>
      <c r="AR14" s="13">
        <v>43122</v>
      </c>
      <c r="AS14" s="13">
        <v>46022</v>
      </c>
      <c r="AT14" s="13" t="s">
        <v>67</v>
      </c>
      <c r="AU14" s="15">
        <v>100</v>
      </c>
      <c r="AV14" s="15">
        <v>100</v>
      </c>
      <c r="AW14" s="15">
        <v>100</v>
      </c>
      <c r="AX14" s="15">
        <v>100</v>
      </c>
      <c r="AY14" s="8" t="s">
        <v>2049</v>
      </c>
    </row>
    <row r="15" spans="1:51" s="12" customFormat="1" ht="39.5" customHeight="1" thickBot="1" x14ac:dyDescent="0.4">
      <c r="A15" s="11">
        <v>5</v>
      </c>
      <c r="B15" s="12" t="s">
        <v>2020</v>
      </c>
      <c r="C15" s="7" t="s">
        <v>69</v>
      </c>
      <c r="D15" s="7"/>
      <c r="E15" s="7" t="s">
        <v>2039</v>
      </c>
      <c r="F15" s="13">
        <v>43042</v>
      </c>
      <c r="G15" s="7" t="s">
        <v>2032</v>
      </c>
      <c r="H15" s="16">
        <v>52149556</v>
      </c>
      <c r="I15" s="16" t="s">
        <v>2033</v>
      </c>
      <c r="J15" s="7" t="s">
        <v>175</v>
      </c>
      <c r="K15" s="7" t="s">
        <v>1962</v>
      </c>
      <c r="L15" s="7" t="s">
        <v>2036</v>
      </c>
      <c r="M15" s="7" t="s">
        <v>2040</v>
      </c>
      <c r="N15" s="7">
        <v>21816218</v>
      </c>
      <c r="O15" s="7" t="s">
        <v>82</v>
      </c>
      <c r="P15" s="7"/>
      <c r="Q15" s="7" t="s">
        <v>157</v>
      </c>
      <c r="R15" s="7" t="s">
        <v>88</v>
      </c>
      <c r="S15" s="7" t="s">
        <v>76</v>
      </c>
      <c r="T15" s="7"/>
      <c r="U15" s="7">
        <v>860024423</v>
      </c>
      <c r="V15" s="7" t="s">
        <v>137</v>
      </c>
      <c r="W15" s="7"/>
      <c r="X15" s="7" t="s">
        <v>2034</v>
      </c>
      <c r="Y15" s="7" t="s">
        <v>92</v>
      </c>
      <c r="Z15" s="7" t="s">
        <v>126</v>
      </c>
      <c r="AA15" s="7"/>
      <c r="AB15" s="7"/>
      <c r="AC15" s="7" t="s">
        <v>157</v>
      </c>
      <c r="AD15" s="7"/>
      <c r="AE15" s="7"/>
      <c r="AF15" s="7" t="s">
        <v>102</v>
      </c>
      <c r="AG15" s="7">
        <v>13503540</v>
      </c>
      <c r="AH15" s="7"/>
      <c r="AI15" s="7" t="s">
        <v>157</v>
      </c>
      <c r="AJ15" s="7"/>
      <c r="AK15" s="7" t="s">
        <v>2038</v>
      </c>
      <c r="AL15" s="7">
        <f>58+360+360+360+360+360+360+360+360</f>
        <v>2938</v>
      </c>
      <c r="AM15" s="7" t="s">
        <v>106</v>
      </c>
      <c r="AN15" s="7">
        <v>0</v>
      </c>
      <c r="AO15" s="7" t="s">
        <v>95</v>
      </c>
      <c r="AP15" s="7">
        <f>148596566+188347431+193846716+193881723+185524608+182152683+190711555</f>
        <v>1283061282</v>
      </c>
      <c r="AQ15" s="7">
        <v>360</v>
      </c>
      <c r="AR15" s="17">
        <v>43042</v>
      </c>
      <c r="AS15" s="13">
        <v>46022</v>
      </c>
      <c r="AT15" s="13"/>
      <c r="AU15" s="15">
        <v>100</v>
      </c>
      <c r="AV15" s="15">
        <v>100</v>
      </c>
      <c r="AW15" s="15">
        <v>100</v>
      </c>
      <c r="AX15" s="15">
        <v>100</v>
      </c>
      <c r="AY15" s="9" t="s">
        <v>2041</v>
      </c>
    </row>
    <row r="16" spans="1:51" s="12" customFormat="1" ht="44.5" customHeight="1" thickBot="1" x14ac:dyDescent="0.4">
      <c r="A16" s="11">
        <v>6</v>
      </c>
      <c r="B16" s="12" t="s">
        <v>2021</v>
      </c>
      <c r="C16" s="7" t="s">
        <v>69</v>
      </c>
      <c r="D16" s="7"/>
      <c r="E16" s="7" t="s">
        <v>2042</v>
      </c>
      <c r="F16" s="13">
        <v>42534</v>
      </c>
      <c r="G16" s="7" t="s">
        <v>2032</v>
      </c>
      <c r="H16" s="7">
        <v>52149556</v>
      </c>
      <c r="I16" s="7" t="s">
        <v>2033</v>
      </c>
      <c r="J16" s="7" t="s">
        <v>183</v>
      </c>
      <c r="K16" s="7" t="s">
        <v>1955</v>
      </c>
      <c r="L16" s="14"/>
      <c r="M16" s="7" t="s">
        <v>2043</v>
      </c>
      <c r="N16" s="7">
        <v>0</v>
      </c>
      <c r="O16" s="7" t="s">
        <v>82</v>
      </c>
      <c r="P16" s="7"/>
      <c r="Q16" s="7" t="s">
        <v>157</v>
      </c>
      <c r="R16" s="7" t="s">
        <v>88</v>
      </c>
      <c r="S16" s="7" t="s">
        <v>76</v>
      </c>
      <c r="T16" s="7"/>
      <c r="U16" s="7">
        <v>900674427</v>
      </c>
      <c r="V16" s="7" t="s">
        <v>147</v>
      </c>
      <c r="W16" s="7"/>
      <c r="X16" s="7" t="s">
        <v>2044</v>
      </c>
      <c r="Y16" s="7" t="s">
        <v>92</v>
      </c>
      <c r="Z16" s="7" t="s">
        <v>126</v>
      </c>
      <c r="AA16" s="7"/>
      <c r="AB16" s="7"/>
      <c r="AC16" s="7" t="s">
        <v>157</v>
      </c>
      <c r="AD16" s="7"/>
      <c r="AE16" s="7"/>
      <c r="AF16" s="7" t="s">
        <v>102</v>
      </c>
      <c r="AG16" s="7">
        <v>52539334</v>
      </c>
      <c r="AH16" s="7"/>
      <c r="AI16" s="7" t="s">
        <v>157</v>
      </c>
      <c r="AJ16" s="7"/>
      <c r="AK16" s="7" t="s">
        <v>2045</v>
      </c>
      <c r="AL16" s="7">
        <f>201+360+360+360+360+360+360+360+360+360</f>
        <v>3441</v>
      </c>
      <c r="AM16" s="7" t="s">
        <v>106</v>
      </c>
      <c r="AN16" s="7">
        <v>0</v>
      </c>
      <c r="AO16" s="7" t="s">
        <v>95</v>
      </c>
      <c r="AP16" s="7">
        <v>0</v>
      </c>
      <c r="AQ16" s="7">
        <v>360</v>
      </c>
      <c r="AR16" s="13">
        <v>42534</v>
      </c>
      <c r="AS16" s="13">
        <v>46022</v>
      </c>
      <c r="AT16" s="13"/>
      <c r="AU16" s="15">
        <v>0</v>
      </c>
      <c r="AV16" s="15">
        <v>0</v>
      </c>
      <c r="AW16" s="15">
        <v>0</v>
      </c>
      <c r="AX16" s="15">
        <v>0</v>
      </c>
      <c r="AY16" s="7" t="s">
        <v>2046</v>
      </c>
    </row>
    <row r="17" spans="1:51" ht="15" thickBot="1" x14ac:dyDescent="0.4">
      <c r="A17" s="1">
        <v>-1</v>
      </c>
      <c r="C17" s="2" t="s">
        <v>67</v>
      </c>
      <c r="D17" s="2" t="s">
        <v>67</v>
      </c>
      <c r="E17" s="2" t="s">
        <v>67</v>
      </c>
      <c r="F17" s="2" t="s">
        <v>67</v>
      </c>
      <c r="G17" s="2" t="s">
        <v>67</v>
      </c>
      <c r="H17" s="2" t="s">
        <v>67</v>
      </c>
      <c r="I17" s="2" t="s">
        <v>67</v>
      </c>
      <c r="J17" s="2" t="s">
        <v>67</v>
      </c>
      <c r="K17" s="2" t="s">
        <v>67</v>
      </c>
      <c r="L17" s="2" t="s">
        <v>67</v>
      </c>
      <c r="M17" s="2" t="s">
        <v>67</v>
      </c>
      <c r="N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N17" s="2" t="s">
        <v>67</v>
      </c>
      <c r="AO17" s="2" t="s">
        <v>67</v>
      </c>
      <c r="AP17" s="2" t="s">
        <v>67</v>
      </c>
      <c r="AQ17" s="2" t="s">
        <v>67</v>
      </c>
      <c r="AR17" s="2" t="s">
        <v>67</v>
      </c>
      <c r="AS17" s="2" t="s">
        <v>67</v>
      </c>
      <c r="AT17" s="2" t="s">
        <v>67</v>
      </c>
      <c r="AU17" s="2" t="s">
        <v>67</v>
      </c>
      <c r="AV17" s="2" t="s">
        <v>67</v>
      </c>
      <c r="AW17" s="2" t="s">
        <v>67</v>
      </c>
      <c r="AX17" s="2" t="s">
        <v>67</v>
      </c>
      <c r="AY17" s="2" t="s">
        <v>67</v>
      </c>
    </row>
    <row r="18" spans="1:51" ht="15" thickBot="1" x14ac:dyDescent="0.4">
      <c r="A18" s="1">
        <v>999999</v>
      </c>
      <c r="B18" t="s">
        <v>68</v>
      </c>
      <c r="C18" s="2" t="s">
        <v>67</v>
      </c>
      <c r="D18" s="2" t="s">
        <v>67</v>
      </c>
      <c r="E18" s="2" t="s">
        <v>67</v>
      </c>
      <c r="F18" s="2" t="s">
        <v>67</v>
      </c>
      <c r="G18" s="3"/>
      <c r="H18" s="3"/>
      <c r="I18" s="3"/>
      <c r="J18" s="2" t="s">
        <v>67</v>
      </c>
      <c r="K18" s="2" t="s">
        <v>67</v>
      </c>
      <c r="L18" s="2" t="s">
        <v>67</v>
      </c>
      <c r="M18" s="2" t="s">
        <v>67</v>
      </c>
      <c r="O18" s="2" t="s">
        <v>67</v>
      </c>
      <c r="P18" s="2" t="s">
        <v>67</v>
      </c>
      <c r="Q18" s="2" t="s">
        <v>67</v>
      </c>
      <c r="R18" s="2" t="s">
        <v>67</v>
      </c>
      <c r="S18" s="2" t="s">
        <v>67</v>
      </c>
      <c r="T18" s="2" t="s">
        <v>67</v>
      </c>
      <c r="U18" s="2" t="s">
        <v>67</v>
      </c>
      <c r="V18" s="2" t="s">
        <v>67</v>
      </c>
      <c r="W18" s="2" t="s">
        <v>67</v>
      </c>
      <c r="X18" s="2" t="s">
        <v>67</v>
      </c>
      <c r="Y18" s="2" t="s">
        <v>67</v>
      </c>
      <c r="Z18" s="2" t="s">
        <v>67</v>
      </c>
      <c r="AA18" s="2" t="s">
        <v>67</v>
      </c>
      <c r="AB18" s="2" t="s">
        <v>67</v>
      </c>
      <c r="AC18" s="2" t="s">
        <v>67</v>
      </c>
      <c r="AD18" s="2" t="s">
        <v>67</v>
      </c>
      <c r="AE18" s="2" t="s">
        <v>67</v>
      </c>
      <c r="AF18" s="2" t="s">
        <v>67</v>
      </c>
      <c r="AG18" s="2" t="s">
        <v>67</v>
      </c>
      <c r="AH18" s="2" t="s">
        <v>67</v>
      </c>
      <c r="AI18" s="2" t="s">
        <v>67</v>
      </c>
      <c r="AJ18" s="2" t="s">
        <v>67</v>
      </c>
      <c r="AK18" s="2" t="s">
        <v>67</v>
      </c>
      <c r="AL18" s="2" t="s">
        <v>67</v>
      </c>
      <c r="AM18" s="2" t="s">
        <v>67</v>
      </c>
      <c r="AO18" s="2" t="s">
        <v>67</v>
      </c>
      <c r="AQ18" s="2" t="s">
        <v>67</v>
      </c>
      <c r="AR18" s="2" t="s">
        <v>67</v>
      </c>
      <c r="AS18" s="2" t="s">
        <v>67</v>
      </c>
      <c r="AT18" s="2" t="s">
        <v>67</v>
      </c>
      <c r="AU18" s="2" t="s">
        <v>67</v>
      </c>
      <c r="AV18" s="2" t="s">
        <v>67</v>
      </c>
      <c r="AW18" s="2" t="s">
        <v>67</v>
      </c>
      <c r="AX18" s="2" t="s">
        <v>67</v>
      </c>
      <c r="AY18" s="2" t="s">
        <v>67</v>
      </c>
    </row>
    <row r="351008" spans="1:10" x14ac:dyDescent="0.35">
      <c r="A351008" t="s">
        <v>69</v>
      </c>
      <c r="B351008" t="s">
        <v>70</v>
      </c>
      <c r="C351008" t="s">
        <v>1933</v>
      </c>
      <c r="D351008" t="s">
        <v>74</v>
      </c>
      <c r="E351008" t="s">
        <v>75</v>
      </c>
      <c r="F351008" t="s">
        <v>76</v>
      </c>
      <c r="G351008" t="s">
        <v>79</v>
      </c>
      <c r="H351008" t="s">
        <v>76</v>
      </c>
      <c r="I351008" t="s">
        <v>80</v>
      </c>
      <c r="J351008" t="s">
        <v>81</v>
      </c>
    </row>
    <row r="351009" spans="1:10" x14ac:dyDescent="0.35">
      <c r="A351009" t="s">
        <v>82</v>
      </c>
      <c r="B351009" t="s">
        <v>83</v>
      </c>
      <c r="C351009" t="s">
        <v>1934</v>
      </c>
      <c r="D351009" t="s">
        <v>87</v>
      </c>
      <c r="E351009" t="s">
        <v>88</v>
      </c>
      <c r="F351009" t="s">
        <v>89</v>
      </c>
      <c r="G351009" t="s">
        <v>92</v>
      </c>
      <c r="H351009" t="s">
        <v>93</v>
      </c>
      <c r="I351009" t="s">
        <v>94</v>
      </c>
      <c r="J351009" t="s">
        <v>95</v>
      </c>
    </row>
    <row r="351010" spans="1:10" x14ac:dyDescent="0.35">
      <c r="B351010" t="s">
        <v>96</v>
      </c>
      <c r="C351010" t="s">
        <v>1935</v>
      </c>
      <c r="D351010" t="s">
        <v>100</v>
      </c>
      <c r="E351010" t="s">
        <v>101</v>
      </c>
      <c r="F351010" t="s">
        <v>102</v>
      </c>
      <c r="G351010" t="s">
        <v>105</v>
      </c>
      <c r="H351010" t="s">
        <v>102</v>
      </c>
      <c r="I351010" t="s">
        <v>106</v>
      </c>
      <c r="J351010" t="s">
        <v>107</v>
      </c>
    </row>
    <row r="351011" spans="1:10" x14ac:dyDescent="0.35">
      <c r="B351011" t="s">
        <v>108</v>
      </c>
      <c r="C351011" t="s">
        <v>1936</v>
      </c>
      <c r="D351011" t="s">
        <v>112</v>
      </c>
      <c r="E351011" t="s">
        <v>113</v>
      </c>
      <c r="F351011" t="s">
        <v>114</v>
      </c>
      <c r="G351011" t="s">
        <v>113</v>
      </c>
      <c r="H351011" t="s">
        <v>114</v>
      </c>
      <c r="J351011" t="s">
        <v>117</v>
      </c>
    </row>
    <row r="351012" spans="1:10" x14ac:dyDescent="0.35">
      <c r="B351012" t="s">
        <v>118</v>
      </c>
      <c r="C351012" t="s">
        <v>1937</v>
      </c>
      <c r="D351012" t="s">
        <v>122</v>
      </c>
      <c r="F351012" t="s">
        <v>123</v>
      </c>
      <c r="H351012" t="s">
        <v>126</v>
      </c>
    </row>
    <row r="351013" spans="1:10" x14ac:dyDescent="0.35">
      <c r="B351013" t="s">
        <v>127</v>
      </c>
      <c r="C351013" t="s">
        <v>1938</v>
      </c>
      <c r="D351013" t="s">
        <v>131</v>
      </c>
    </row>
    <row r="351014" spans="1:10" x14ac:dyDescent="0.35">
      <c r="B351014" t="s">
        <v>134</v>
      </c>
      <c r="C351014" t="s">
        <v>1939</v>
      </c>
      <c r="D351014" t="s">
        <v>137</v>
      </c>
    </row>
    <row r="351015" spans="1:10" x14ac:dyDescent="0.35">
      <c r="B351015" t="s">
        <v>139</v>
      </c>
      <c r="C351015" t="s">
        <v>1940</v>
      </c>
      <c r="D351015" t="s">
        <v>142</v>
      </c>
    </row>
    <row r="351016" spans="1:10" x14ac:dyDescent="0.35">
      <c r="B351016" t="s">
        <v>144</v>
      </c>
      <c r="C351016" t="s">
        <v>1941</v>
      </c>
      <c r="D351016" t="s">
        <v>147</v>
      </c>
    </row>
    <row r="351017" spans="1:10" x14ac:dyDescent="0.35">
      <c r="B351017" t="s">
        <v>149</v>
      </c>
      <c r="C351017" t="s">
        <v>1942</v>
      </c>
      <c r="D351017" t="s">
        <v>152</v>
      </c>
    </row>
    <row r="351018" spans="1:10" x14ac:dyDescent="0.35">
      <c r="B351018" t="s">
        <v>154</v>
      </c>
      <c r="C351018" t="s">
        <v>1943</v>
      </c>
      <c r="D351018" t="s">
        <v>157</v>
      </c>
    </row>
    <row r="351019" spans="1:10" x14ac:dyDescent="0.35">
      <c r="B351019" t="s">
        <v>159</v>
      </c>
      <c r="C351019" t="s">
        <v>1944</v>
      </c>
    </row>
    <row r="351020" spans="1:10" x14ac:dyDescent="0.35">
      <c r="B351020" t="s">
        <v>163</v>
      </c>
      <c r="C351020" t="s">
        <v>1945</v>
      </c>
    </row>
    <row r="351021" spans="1:10" x14ac:dyDescent="0.35">
      <c r="B351021" t="s">
        <v>167</v>
      </c>
      <c r="C351021" t="s">
        <v>1946</v>
      </c>
    </row>
    <row r="351022" spans="1:10" x14ac:dyDescent="0.35">
      <c r="B351022" t="s">
        <v>171</v>
      </c>
      <c r="C351022" t="s">
        <v>1947</v>
      </c>
    </row>
    <row r="351023" spans="1:10" x14ac:dyDescent="0.35">
      <c r="B351023" t="s">
        <v>175</v>
      </c>
      <c r="C351023" t="s">
        <v>1948</v>
      </c>
    </row>
    <row r="351024" spans="1:10" x14ac:dyDescent="0.35">
      <c r="B351024" t="s">
        <v>179</v>
      </c>
      <c r="C351024" t="s">
        <v>1949</v>
      </c>
    </row>
    <row r="351025" spans="2:3" x14ac:dyDescent="0.35">
      <c r="B351025" t="s">
        <v>183</v>
      </c>
      <c r="C351025" t="s">
        <v>1950</v>
      </c>
    </row>
    <row r="351026" spans="2:3" x14ac:dyDescent="0.35">
      <c r="B351026" t="s">
        <v>187</v>
      </c>
      <c r="C351026" t="s">
        <v>1951</v>
      </c>
    </row>
    <row r="351027" spans="2:3" x14ac:dyDescent="0.35">
      <c r="B351027" t="s">
        <v>191</v>
      </c>
      <c r="C351027" t="s">
        <v>1952</v>
      </c>
    </row>
    <row r="351028" spans="2:3" x14ac:dyDescent="0.35">
      <c r="B351028" t="s">
        <v>195</v>
      </c>
      <c r="C351028" t="s">
        <v>1953</v>
      </c>
    </row>
    <row r="351029" spans="2:3" x14ac:dyDescent="0.35">
      <c r="B351029" t="s">
        <v>198</v>
      </c>
      <c r="C351029" t="s">
        <v>1954</v>
      </c>
    </row>
    <row r="351030" spans="2:3" x14ac:dyDescent="0.35">
      <c r="B351030" t="s">
        <v>201</v>
      </c>
      <c r="C351030" t="s">
        <v>1955</v>
      </c>
    </row>
    <row r="351031" spans="2:3" x14ac:dyDescent="0.35">
      <c r="B351031" t="s">
        <v>204</v>
      </c>
      <c r="C351031" t="s">
        <v>1956</v>
      </c>
    </row>
    <row r="351032" spans="2:3" x14ac:dyDescent="0.35">
      <c r="B351032" t="s">
        <v>207</v>
      </c>
      <c r="C351032" t="s">
        <v>1957</v>
      </c>
    </row>
    <row r="351033" spans="2:3" x14ac:dyDescent="0.35">
      <c r="B351033" t="s">
        <v>210</v>
      </c>
      <c r="C351033" t="s">
        <v>1958</v>
      </c>
    </row>
    <row r="351034" spans="2:3" x14ac:dyDescent="0.35">
      <c r="B351034" t="s">
        <v>213</v>
      </c>
      <c r="C351034" t="s">
        <v>1959</v>
      </c>
    </row>
    <row r="351035" spans="2:3" x14ac:dyDescent="0.35">
      <c r="B351035" t="s">
        <v>216</v>
      </c>
      <c r="C351035" t="s">
        <v>1960</v>
      </c>
    </row>
    <row r="351036" spans="2:3" x14ac:dyDescent="0.35">
      <c r="B351036" t="s">
        <v>219</v>
      </c>
      <c r="C351036" t="s">
        <v>1961</v>
      </c>
    </row>
    <row r="351037" spans="2:3" x14ac:dyDescent="0.35">
      <c r="B351037" t="s">
        <v>222</v>
      </c>
      <c r="C351037" t="s">
        <v>1962</v>
      </c>
    </row>
    <row r="351038" spans="2:3" x14ac:dyDescent="0.35">
      <c r="B351038" t="s">
        <v>225</v>
      </c>
      <c r="C351038" t="s">
        <v>128</v>
      </c>
    </row>
    <row r="351039" spans="2:3" x14ac:dyDescent="0.35">
      <c r="B351039" t="s">
        <v>228</v>
      </c>
    </row>
    <row r="351040" spans="2:3" x14ac:dyDescent="0.35">
      <c r="B351040" t="s">
        <v>231</v>
      </c>
    </row>
    <row r="351041" spans="2:2" x14ac:dyDescent="0.35">
      <c r="B351041" t="s">
        <v>234</v>
      </c>
    </row>
    <row r="351042" spans="2:2" x14ac:dyDescent="0.35">
      <c r="B351042" t="s">
        <v>237</v>
      </c>
    </row>
    <row r="351043" spans="2:2" x14ac:dyDescent="0.35">
      <c r="B351043" t="s">
        <v>240</v>
      </c>
    </row>
    <row r="351044" spans="2:2" x14ac:dyDescent="0.35">
      <c r="B351044" t="s">
        <v>243</v>
      </c>
    </row>
    <row r="351045" spans="2:2" x14ac:dyDescent="0.35">
      <c r="B351045" t="s">
        <v>246</v>
      </c>
    </row>
    <row r="351046" spans="2:2" x14ac:dyDescent="0.35">
      <c r="B351046" t="s">
        <v>249</v>
      </c>
    </row>
    <row r="351047" spans="2:2" x14ac:dyDescent="0.35">
      <c r="B351047" t="s">
        <v>252</v>
      </c>
    </row>
    <row r="351048" spans="2:2" x14ac:dyDescent="0.35">
      <c r="B351048" t="s">
        <v>255</v>
      </c>
    </row>
    <row r="351049" spans="2:2" x14ac:dyDescent="0.35">
      <c r="B351049" t="s">
        <v>258</v>
      </c>
    </row>
    <row r="351050" spans="2:2" x14ac:dyDescent="0.35">
      <c r="B351050" t="s">
        <v>261</v>
      </c>
    </row>
    <row r="351051" spans="2:2" x14ac:dyDescent="0.35">
      <c r="B351051" t="s">
        <v>264</v>
      </c>
    </row>
    <row r="351052" spans="2:2" x14ac:dyDescent="0.35">
      <c r="B351052" t="s">
        <v>267</v>
      </c>
    </row>
    <row r="351053" spans="2:2" x14ac:dyDescent="0.35">
      <c r="B351053" t="s">
        <v>270</v>
      </c>
    </row>
    <row r="351054" spans="2:2" x14ac:dyDescent="0.35">
      <c r="B351054" t="s">
        <v>273</v>
      </c>
    </row>
    <row r="351055" spans="2:2" x14ac:dyDescent="0.35">
      <c r="B351055" t="s">
        <v>276</v>
      </c>
    </row>
    <row r="351056" spans="2:2" x14ac:dyDescent="0.35">
      <c r="B351056" t="s">
        <v>279</v>
      </c>
    </row>
    <row r="351057" spans="2:2" x14ac:dyDescent="0.35">
      <c r="B351057" t="s">
        <v>282</v>
      </c>
    </row>
    <row r="351058" spans="2:2" x14ac:dyDescent="0.35">
      <c r="B351058" t="s">
        <v>285</v>
      </c>
    </row>
  </sheetData>
  <mergeCells count="1">
    <mergeCell ref="B8:AY8"/>
  </mergeCells>
  <phoneticPr fontId="4" type="noConversion"/>
  <dataValidations xWindow="449" yWindow="799" count="91">
    <dataValidation type="date" allowBlank="1" showInputMessage="1" errorTitle="Entrada no válida" error="Por favor escriba una fecha válida (AAAA/MM/DD)" promptTitle="Ingrese una fecha (AAAA/MM/DD)" prompt=" Registre la fecha en la cual se SUSCRIBIÓ el contrato  (Formato AAAA/MM/DD)." sqref="F11:F13 F14:F16" xr:uid="{00000000-0002-0000-0100-000002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G14:G16" xr:uid="{00000000-0002-0000-0100-000003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H16" xr:uid="{00000000-0002-0000-0100-000004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I16" xr:uid="{00000000-0002-0000-01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2 T13:U13 T14:T16" xr:uid="{00000000-0002-0000-01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U14:U16" xr:uid="{00000000-0002-0000-01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00000000-0002-0000-0100-00000C000000}">
      <formula1>$D$351007:$D$351018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3 AG14:AG16" xr:uid="{00000000-0002-0000-0100-000013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2:AO13" xr:uid="{00000000-0002-0000-0100-000019000000}">
      <formula1>$J$351007:$J$351011</formula1>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6 AY11:AY14" xr:uid="{00000000-0002-0000-0100-000023000000}">
      <formula1>0</formula1>
      <formula2>390</formula2>
    </dataValidation>
    <dataValidation type="decimal" allowBlank="1" showInputMessage="1" showErrorMessage="1" errorTitle="Entrada no válida" error="Por favor escriba un número" promptTitle="Escriba un número en esta casilla" sqref="G18:I18"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C16" xr:uid="{00000000-0002-0000-0100-000025000000}">
      <formula1>$A$351006:$A$351008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 S16" xr:uid="{00000000-0002-0000-0100-000026000000}">
      <formula1>$F$351005:$F$351010</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 J16" xr:uid="{00000000-0002-0000-0100-000027000000}">
      <formula1>$B$351005:$B$351056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 xr:uid="{00000000-0002-0000-0100-000028000000}">
      <formula1>$I$351006:$I$351009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 xr:uid="{00000000-0002-0000-0100-000029000000}">
      <formula1>$D$351006:$D$351017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 xr:uid="{00000000-0002-0000-0100-00002A000000}">
      <formula1>$H$351006:$H$351011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2" xr:uid="{00000000-0002-0000-0100-00002B000000}">
      <formula1>$D$351006:$D$351017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2" xr:uid="{00000000-0002-0000-0100-00002C000000}">
      <formula1>$H$351006:$H$351011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2" xr:uid="{00000000-0002-0000-0100-00002D000000}">
      <formula1>$G$351006:$G$351010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 R16" xr:uid="{00000000-0002-0000-0100-00002E000000}">
      <formula1>$E$351006:$E$351010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00000000-0002-0000-0100-00002F000000}">
      <formula1>$D$351006:$D$351017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 xr:uid="{00000000-0002-0000-0100-000030000000}">
      <formula1>$A$351006:$A$351008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00000000-0002-0000-0100-000031000000}">
      <formula1>$C$351006:$C$351037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AO14:AO15" xr:uid="{00000000-0002-0000-0100-000032000000}">
      <formula1>$J$351005:$J$351009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33000000}">
      <formula1>$D$351005:$D$351016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3" xr:uid="{00000000-0002-0000-0100-000034000000}">
      <formula1>$I$351000:$I$351003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3" xr:uid="{00000000-0002-0000-0100-000035000000}">
      <formula1>$D$351000:$D$351011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3" xr:uid="{00000000-0002-0000-0100-000036000000}">
      <formula1>$H$351000:$H$351005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3" xr:uid="{00000000-0002-0000-0100-000037000000}">
      <formula1>$D$351000:$D$351011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3" xr:uid="{00000000-0002-0000-0100-000038000000}">
      <formula1>$H$351000:$H$351005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3" xr:uid="{00000000-0002-0000-0100-000039000000}">
      <formula1>$G$351000:$G$351004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 xr:uid="{00000000-0002-0000-0100-00003A000000}">
      <formula1>$D$351000:$D$351011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3" xr:uid="{00000000-0002-0000-0100-00003B000000}">
      <formula1>$F$351000:$F$351005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3" xr:uid="{00000000-0002-0000-0100-00003C000000}">
      <formula1>$E$351000:$E$351004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3" xr:uid="{00000000-0002-0000-0100-00003D000000}">
      <formula1>$A$351000:$A$351002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3" xr:uid="{00000000-0002-0000-0100-00003E000000}">
      <formula1>$C$351000:$C$351031</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3" xr:uid="{00000000-0002-0000-0100-00003F000000}">
      <formula1>$B$351000:$B$351051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3" xr:uid="{00000000-0002-0000-0100-000040000000}">
      <formula1>$A$351000:$A$351002</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6" xr:uid="{00000000-0002-0000-0100-000042000000}">
      <formula1>$J$351001:$J$351005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6" xr:uid="{00000000-0002-0000-0100-000043000000}">
      <formula1>$G$351001:$G$351005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6" xr:uid="{00000000-0002-0000-0100-000044000000}">
      <formula1>$D$351001:$D$351012</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6" xr:uid="{00000000-0002-0000-0100-000047000000}">
      <formula1>$A$351001:$A$351003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6" xr:uid="{00000000-0002-0000-0100-000048000000}">
      <formula1>$C$351001:$C$351032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4:AM15" xr:uid="{00000000-0002-0000-0100-00004B000000}">
      <formula1>$I$351002:$I$351005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4:AI15" xr:uid="{00000000-0002-0000-0100-00004C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4:AF15" xr:uid="{00000000-0002-0000-0100-00004D000000}">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4:AC15" xr:uid="{00000000-0002-0000-0100-00004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4:Z15" xr:uid="{00000000-0002-0000-0100-00004F000000}">
      <formula1>$H$351002:$H$351007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4:Y15" xr:uid="{00000000-0002-0000-0100-000050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4:V15" xr:uid="{00000000-0002-0000-0100-000051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4:S15" xr:uid="{00000000-0002-0000-0100-000052000000}">
      <formula1>$F$351002:$F$351007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4:R15" xr:uid="{00000000-0002-0000-0100-000053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4:Q15" xr:uid="{00000000-0002-0000-0100-000054000000}">
      <formula1>$D$351002:$D$351013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4:O15" xr:uid="{00000000-0002-0000-0100-000055000000}">
      <formula1>$A$351002:$A$351004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4:K15" xr:uid="{00000000-0002-0000-0100-000056000000}">
      <formula1>$C$351002:$C$351033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4:J15" xr:uid="{00000000-0002-0000-0100-000057000000}">
      <formula1>$B$351002:$B$351053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4:C15" xr:uid="{00000000-0002-0000-0100-000058000000}">
      <formula1>$A$351002:$A$351004</formula1>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5" xr:uid="{00000000-0002-0000-0100-000059000000}">
      <formula1>0</formula1>
      <formula2>390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6" xr:uid="{00000000-0002-0000-0100-00005A000000}">
      <formula1>$I$351005:$I$351008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6" xr:uid="{00000000-0002-0000-0100-00005B000000}">
      <formula1>$H$351005:$H$351010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6" xr:uid="{00000000-0002-0000-0100-00005C000000}">
      <formula1>$D$351005:$D$351016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6" xr:uid="{00000000-0002-0000-0100-00005D000000}">
      <formula1>$H$351005:$H$351010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6" xr:uid="{00000000-0002-0000-0100-00005E000000}">
      <formula1>$D$351001:$D$351012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6" xr:uid="{00000000-0002-0000-0100-00005F000000}">
      <formula1>$D$351001:$D$351012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00000000-0002-0000-01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6" xr:uid="{00000000-0002-0000-0100-000001000000}">
      <formula1>0</formula1>
      <formula2>390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6"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6" xr:uid="{00000000-0002-0000-0100-000007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6" xr:uid="{00000000-0002-0000-01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6" xr:uid="{00000000-0002-0000-0100-000009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6" xr:uid="{00000000-0002-0000-0100-00000D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6" xr:uid="{00000000-0002-0000-0100-00000E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6" xr:uid="{00000000-0002-0000-01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6" xr:uid="{00000000-0002-0000-01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6" xr:uid="{00000000-0002-0000-0100-00001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6" xr:uid="{00000000-0002-0000-0100-000012000000}">
      <formula1>0</formula1>
      <formula2>390</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6" xr:uid="{00000000-0002-0000-0100-000014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6" xr:uid="{00000000-0002-0000-0100-00001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6" xr:uid="{00000000-0002-0000-0100-000016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6" xr:uid="{00000000-0002-0000-01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6" xr:uid="{00000000-0002-0000-0100-00001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6" xr:uid="{00000000-0002-0000-0100-00001A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6" xr:uid="{00000000-0002-0000-0100-00001B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6" xr:uid="{00000000-0002-0000-0100-00001C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6" xr:uid="{00000000-0002-0000-0100-00001D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6" xr:uid="{00000000-0002-0000-0100-00001E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6" xr:uid="{00000000-0002-0000-01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6" xr:uid="{00000000-0002-0000-01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6" xr:uid="{00000000-0002-0000-01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6" xr:uid="{00000000-0002-0000-0100-000022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A10" sqref="A10"/>
    </sheetView>
  </sheetViews>
  <sheetFormatPr baseColWidth="10" defaultColWidth="8.90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 t="s">
        <v>1</v>
      </c>
    </row>
    <row r="2" spans="1:21" x14ac:dyDescent="0.35">
      <c r="B2" s="1" t="s">
        <v>2</v>
      </c>
      <c r="C2" s="1">
        <v>425</v>
      </c>
      <c r="D2" s="1" t="s">
        <v>1963</v>
      </c>
    </row>
    <row r="3" spans="1:21" x14ac:dyDescent="0.35">
      <c r="B3" s="1" t="s">
        <v>4</v>
      </c>
      <c r="C3" s="1">
        <v>1</v>
      </c>
    </row>
    <row r="4" spans="1:21" x14ac:dyDescent="0.35">
      <c r="B4" s="1" t="s">
        <v>5</v>
      </c>
      <c r="C4" s="1">
        <v>66</v>
      </c>
    </row>
    <row r="5" spans="1:21" x14ac:dyDescent="0.35">
      <c r="B5" s="1" t="s">
        <v>6</v>
      </c>
      <c r="C5" s="5">
        <v>45657</v>
      </c>
    </row>
    <row r="6" spans="1:21" x14ac:dyDescent="0.35">
      <c r="B6" s="1" t="s">
        <v>7</v>
      </c>
      <c r="C6" s="1">
        <v>1</v>
      </c>
      <c r="D6" s="1" t="s">
        <v>8</v>
      </c>
    </row>
    <row r="8" spans="1:21" x14ac:dyDescent="0.35">
      <c r="A8" s="1" t="s">
        <v>9</v>
      </c>
      <c r="B8" s="19" t="s">
        <v>1964</v>
      </c>
      <c r="C8" s="20"/>
      <c r="D8" s="20"/>
      <c r="E8" s="20"/>
      <c r="F8" s="20"/>
      <c r="G8" s="20"/>
      <c r="H8" s="20"/>
      <c r="I8" s="20"/>
      <c r="J8" s="20"/>
      <c r="K8" s="20"/>
      <c r="L8" s="20"/>
      <c r="M8" s="20"/>
      <c r="N8" s="20"/>
      <c r="O8" s="20"/>
      <c r="P8" s="20"/>
      <c r="Q8" s="20"/>
      <c r="R8" s="20"/>
      <c r="S8" s="20"/>
      <c r="T8" s="20"/>
      <c r="U8" s="20"/>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35">
      <c r="A11" s="1">
        <v>1</v>
      </c>
      <c r="B11" t="s">
        <v>66</v>
      </c>
      <c r="C11" s="6" t="s">
        <v>82</v>
      </c>
      <c r="D11" s="6" t="s">
        <v>2047</v>
      </c>
      <c r="E11" s="6" t="s">
        <v>128</v>
      </c>
      <c r="F11" s="6" t="s">
        <v>67</v>
      </c>
      <c r="G11" s="6" t="s">
        <v>67</v>
      </c>
      <c r="H11" s="6"/>
      <c r="I11" s="6" t="s">
        <v>67</v>
      </c>
      <c r="J11" s="10" t="s">
        <v>67</v>
      </c>
      <c r="K11" s="6" t="s">
        <v>113</v>
      </c>
      <c r="L11" s="6" t="s">
        <v>123</v>
      </c>
      <c r="M11" s="6"/>
      <c r="N11" s="6"/>
      <c r="O11" s="6" t="s">
        <v>157</v>
      </c>
      <c r="P11" s="6" t="s">
        <v>67</v>
      </c>
      <c r="Q11" s="6" t="s">
        <v>67</v>
      </c>
      <c r="R11" s="6" t="s">
        <v>67</v>
      </c>
      <c r="S11" s="6"/>
      <c r="T11" s="6"/>
      <c r="U11" s="6"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D11" sqref="D11"/>
    </sheetView>
  </sheetViews>
  <sheetFormatPr baseColWidth="10" defaultColWidth="8.90625" defaultRowHeight="14.5" x14ac:dyDescent="0.3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 t="s">
        <v>1</v>
      </c>
    </row>
    <row r="2" spans="1:43" x14ac:dyDescent="0.35">
      <c r="B2" s="1" t="s">
        <v>2</v>
      </c>
      <c r="C2" s="1">
        <v>426</v>
      </c>
      <c r="D2" s="1" t="s">
        <v>1973</v>
      </c>
    </row>
    <row r="3" spans="1:43" x14ac:dyDescent="0.35">
      <c r="B3" s="1" t="s">
        <v>4</v>
      </c>
      <c r="C3" s="1">
        <v>1</v>
      </c>
    </row>
    <row r="4" spans="1:43" x14ac:dyDescent="0.35">
      <c r="B4" s="1" t="s">
        <v>5</v>
      </c>
      <c r="C4" s="1">
        <v>66</v>
      </c>
    </row>
    <row r="5" spans="1:43" x14ac:dyDescent="0.35">
      <c r="B5" s="1" t="s">
        <v>6</v>
      </c>
      <c r="C5" s="5">
        <v>45657</v>
      </c>
    </row>
    <row r="6" spans="1:43" x14ac:dyDescent="0.35">
      <c r="B6" s="1" t="s">
        <v>7</v>
      </c>
      <c r="C6" s="1">
        <v>1</v>
      </c>
      <c r="D6" s="1" t="s">
        <v>8</v>
      </c>
    </row>
    <row r="8" spans="1:43" x14ac:dyDescent="0.35">
      <c r="A8" s="1" t="s">
        <v>9</v>
      </c>
      <c r="B8" s="19" t="s">
        <v>1974</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35">
      <c r="A11" s="1">
        <v>1</v>
      </c>
      <c r="B11" t="s">
        <v>66</v>
      </c>
      <c r="C11" s="3" t="s">
        <v>82</v>
      </c>
      <c r="D11" s="3" t="s">
        <v>2010</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E9" sqref="E9"/>
    </sheetView>
  </sheetViews>
  <sheetFormatPr baseColWidth="10" defaultColWidth="8.90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 t="s">
        <v>1</v>
      </c>
    </row>
    <row r="2" spans="1:18" x14ac:dyDescent="0.35">
      <c r="B2" s="1" t="s">
        <v>2</v>
      </c>
      <c r="C2" s="1">
        <v>427</v>
      </c>
      <c r="D2" s="1" t="s">
        <v>1993</v>
      </c>
    </row>
    <row r="3" spans="1:18" x14ac:dyDescent="0.35">
      <c r="B3" s="1" t="s">
        <v>4</v>
      </c>
      <c r="C3" s="1">
        <v>1</v>
      </c>
    </row>
    <row r="4" spans="1:18" x14ac:dyDescent="0.35">
      <c r="B4" s="1" t="s">
        <v>5</v>
      </c>
      <c r="C4" s="1">
        <v>66</v>
      </c>
    </row>
    <row r="5" spans="1:18" x14ac:dyDescent="0.35">
      <c r="B5" s="1" t="s">
        <v>6</v>
      </c>
      <c r="C5" s="5">
        <v>45657</v>
      </c>
    </row>
    <row r="6" spans="1:18" x14ac:dyDescent="0.35">
      <c r="B6" s="1" t="s">
        <v>7</v>
      </c>
      <c r="C6" s="1">
        <v>1</v>
      </c>
      <c r="D6" s="1" t="s">
        <v>8</v>
      </c>
    </row>
    <row r="8" spans="1:18" x14ac:dyDescent="0.35">
      <c r="A8" s="1" t="s">
        <v>9</v>
      </c>
      <c r="B8" s="19" t="s">
        <v>1994</v>
      </c>
      <c r="C8" s="20"/>
      <c r="D8" s="20"/>
      <c r="E8" s="20"/>
      <c r="F8" s="20"/>
      <c r="G8" s="20"/>
      <c r="H8" s="20"/>
      <c r="I8" s="20"/>
      <c r="J8" s="20"/>
      <c r="K8" s="20"/>
      <c r="L8" s="20"/>
      <c r="M8" s="20"/>
      <c r="N8" s="20"/>
      <c r="O8" s="20"/>
      <c r="P8" s="20"/>
      <c r="Q8" s="20"/>
      <c r="R8" s="20"/>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5">
      <c r="A11" s="1">
        <v>1</v>
      </c>
      <c r="B11" t="s">
        <v>66</v>
      </c>
      <c r="C11" s="3" t="s">
        <v>82</v>
      </c>
      <c r="D11" s="3" t="s">
        <v>2011</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Milton Armando Cano Gomez</cp:lastModifiedBy>
  <dcterms:created xsi:type="dcterms:W3CDTF">2025-01-02T15:40:22Z</dcterms:created>
  <dcterms:modified xsi:type="dcterms:W3CDTF">2025-01-09T20:59:44Z</dcterms:modified>
</cp:coreProperties>
</file>