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crmfedepalma-my.sharepoint.com/personal/amvillalba_cenipalma_org/Documents/Escritorio/"/>
    </mc:Choice>
  </mc:AlternateContent>
  <xr:revisionPtr revIDLastSave="0" documentId="8_{3A54CA97-4C11-4B12-941F-0376FBAABCD3}" xr6:coauthVersionLast="47" xr6:coauthVersionMax="47" xr10:uidLastSave="{00000000-0000-0000-0000-000000000000}"/>
  <bookViews>
    <workbookView xWindow="-110" yWindow="-110" windowWidth="19420" windowHeight="1150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4" i="2" l="1"/>
  <c r="AL13" i="2"/>
  <c r="AP13" i="2"/>
  <c r="AL12" i="2"/>
  <c r="AL11" i="2"/>
  <c r="AX13" i="2"/>
  <c r="AX12" i="2"/>
  <c r="AP14" i="2"/>
  <c r="AL16" i="2"/>
  <c r="AL15" i="2"/>
</calcChain>
</file>

<file path=xl/sharedStrings.xml><?xml version="1.0" encoding="utf-8"?>
<sst xmlns="http://schemas.openxmlformats.org/spreadsheetml/2006/main" count="2996" uniqueCount="2050">
  <si>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</si>
  <si>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</si>
  <si>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</si>
  <si>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</si>
  <si>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</si>
  <si>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</si>
  <si>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</si>
  <si>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</si>
  <si>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</si>
  <si>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</si>
  <si>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</si>
  <si>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</si>
  <si>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</si>
  <si>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</si>
  <si>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</si>
  <si>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</si>
  <si>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</si>
  <si>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</si>
  <si>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</si>
  <si>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</si>
  <si>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</si>
  <si>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</si>
  <si>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</si>
  <si>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</si>
  <si>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</si>
  <si>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</si>
  <si>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</si>
  <si>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</si>
  <si>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</si>
  <si>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</si>
  <si>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</si>
  <si>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</si>
  <si>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</si>
  <si>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</si>
  <si>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</si>
  <si>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</si>
  <si>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</si>
  <si>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</si>
  <si>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</si>
  <si>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</si>
  <si>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</si>
  <si>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</si>
  <si>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</si>
  <si>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</si>
  <si>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</si>
  <si>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</si>
  <si>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</si>
  <si>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</si>
  <si>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</si>
  <si>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</si>
  <si>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</si>
  <si>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</si>
  <si>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</si>
  <si>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</si>
  <si>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</si>
  <si>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</si>
  <si>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</si>
  <si>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</si>
  <si>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</si>
  <si>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</si>
  <si>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</si>
  <si>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</si>
  <si>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</si>
  <si>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</si>
  <si>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</si>
  <si>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</si>
  <si>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</si>
  <si>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</si>
  <si>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</si>
  <si>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</si>
  <si>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</si>
  <si>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</si>
  <si>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</si>
  <si>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</si>
  <si>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</si>
  <si>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</si>
  <si>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</si>
  <si>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</si>
  <si>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</si>
  <si>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</si>
  <si>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</si>
  <si>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</si>
  <si>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</si>
  <si>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</si>
  <si>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</si>
  <si>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</si>
  <si>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</si>
  <si>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</si>
  <si>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</si>
  <si>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</si>
  <si>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</si>
  <si>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</si>
  <si>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</si>
  <si>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</si>
  <si>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</si>
  <si>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</si>
  <si>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</si>
  <si>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</si>
  <si>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</si>
  <si>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</si>
  <si>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</si>
  <si>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</si>
  <si>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</si>
  <si>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</si>
  <si>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</si>
  <si>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</si>
  <si>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</si>
  <si>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</si>
  <si>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</si>
  <si>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</si>
  <si>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</si>
  <si>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</si>
  <si>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</si>
  <si>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</si>
  <si>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</si>
  <si>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</si>
  <si>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</si>
  <si>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</si>
  <si>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</si>
  <si>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</si>
  <si>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</si>
  <si>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</si>
  <si>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</si>
  <si>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</si>
  <si>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</si>
  <si>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</si>
  <si>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</si>
  <si>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</si>
  <si>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</si>
  <si>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</si>
  <si>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</si>
  <si>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</si>
  <si>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</si>
  <si>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</si>
  <si>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</si>
  <si>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</si>
  <si>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</si>
  <si>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</si>
  <si>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</si>
  <si>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</si>
  <si>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</si>
  <si>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</si>
  <si>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</si>
  <si>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</si>
  <si>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</si>
  <si>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</si>
  <si>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</si>
  <si>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</si>
  <si>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</si>
  <si>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</si>
  <si>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</si>
  <si>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</si>
  <si>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</si>
  <si>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</si>
  <si>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</si>
  <si>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</si>
  <si>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</si>
  <si>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</si>
  <si>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</si>
  <si>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</si>
  <si>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</si>
  <si>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</si>
  <si>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</si>
  <si>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</si>
  <si>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</si>
  <si>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</si>
  <si>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</si>
  <si>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</si>
  <si>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</si>
  <si>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</si>
  <si>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</si>
  <si>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</si>
  <si>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</si>
  <si>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</si>
  <si>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</si>
  <si>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</si>
  <si>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</si>
  <si>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</si>
  <si>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</si>
  <si>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</si>
  <si>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</si>
  <si>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</si>
  <si>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</si>
  <si>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</si>
  <si>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</si>
  <si>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</si>
  <si>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</si>
  <si>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</si>
  <si>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</si>
  <si>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</si>
  <si>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</si>
  <si>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</si>
  <si>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</si>
  <si>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</si>
  <si>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</si>
  <si>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</si>
  <si>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</si>
  <si>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</si>
  <si>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</si>
  <si>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</si>
  <si>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</si>
  <si>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</si>
  <si>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</si>
  <si>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</si>
  <si>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</si>
  <si>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</si>
  <si>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</si>
  <si>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</si>
  <si>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</si>
  <si>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</si>
  <si>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</si>
  <si>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</si>
  <si>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</si>
  <si>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</si>
  <si>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</si>
  <si>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</si>
  <si>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</si>
  <si>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</si>
  <si>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</si>
  <si>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</si>
  <si>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</si>
  <si>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</si>
  <si>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</si>
  <si>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</si>
  <si>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</si>
  <si>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</si>
  <si>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</si>
  <si>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</si>
  <si>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</si>
  <si>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</si>
  <si>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</si>
  <si>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</si>
  <si>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</si>
  <si>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</si>
  <si>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</si>
  <si>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</si>
  <si>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</si>
  <si>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</si>
  <si>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</si>
  <si>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</si>
  <si>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</si>
  <si>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</si>
  <si>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</si>
  <si>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</si>
  <si>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</si>
  <si>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</si>
  <si>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</si>
  <si>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</si>
  <si>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</si>
  <si>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</si>
  <si>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</si>
  <si>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</si>
  <si>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</si>
  <si>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</si>
  <si>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</si>
  <si>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</si>
  <si>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</si>
  <si>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</si>
  <si>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</si>
  <si>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</si>
  <si>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</si>
  <si>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</si>
  <si>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</si>
  <si>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</si>
  <si>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</si>
  <si>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</si>
  <si>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</si>
  <si>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</si>
  <si>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</si>
  <si>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</si>
  <si>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</si>
  <si>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</si>
  <si>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</si>
  <si>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</si>
  <si>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</si>
  <si>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</si>
  <si>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</si>
  <si>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</si>
  <si>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</si>
  <si>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</si>
  <si>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</si>
  <si>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</si>
  <si>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</si>
  <si>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</si>
  <si>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</si>
  <si>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</si>
  <si>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</si>
  <si>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</si>
  <si>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</si>
  <si>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</si>
  <si>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</si>
  <si>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</si>
  <si>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</si>
  <si>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</si>
  <si>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</si>
  <si>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</si>
  <si>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</si>
  <si>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</si>
  <si>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</si>
  <si>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</si>
  <si>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</si>
  <si>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</si>
  <si>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</si>
  <si>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</si>
  <si>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</si>
  <si>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</si>
  <si>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</si>
  <si>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</si>
  <si>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</si>
  <si>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</si>
  <si>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</si>
  <si>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</si>
  <si>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</si>
  <si>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</si>
  <si>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</si>
  <si>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</si>
  <si>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</si>
  <si>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</si>
  <si>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</si>
  <si>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</si>
  <si>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</si>
  <si>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</si>
  <si>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</si>
  <si>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</si>
  <si>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</si>
  <si>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</si>
  <si>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</si>
  <si>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</si>
  <si>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</si>
  <si>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</si>
  <si>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</si>
  <si>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</si>
  <si>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</si>
  <si>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</si>
  <si>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</si>
  <si>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</si>
  <si>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</si>
  <si>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</si>
  <si>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</si>
  <si>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</si>
  <si>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</si>
  <si>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</si>
  <si>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</si>
  <si>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</si>
  <si>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</si>
  <si>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</si>
  <si>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</si>
  <si>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</si>
  <si>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</si>
  <si>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</si>
  <si>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</si>
  <si>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</si>
  <si>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</si>
  <si>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</si>
  <si>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</si>
  <si>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</si>
  <si>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</si>
  <si>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</si>
  <si>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</si>
  <si>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</si>
  <si>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</si>
  <si>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</si>
  <si>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</si>
  <si>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</si>
  <si>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</si>
  <si>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</si>
  <si>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</si>
  <si>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</si>
  <si>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</si>
  <si>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</si>
  <si>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</si>
  <si>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</si>
  <si>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</si>
  <si>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</si>
  <si>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</si>
  <si>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</si>
  <si>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</si>
  <si>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</si>
  <si>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</si>
  <si>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</si>
  <si>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</si>
  <si>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</si>
  <si>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</si>
  <si>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</si>
  <si>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</si>
  <si>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</si>
  <si>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</si>
  <si>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</si>
  <si>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</si>
  <si>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</si>
  <si>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</si>
  <si>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</si>
  <si>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</si>
  <si>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</si>
  <si>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</si>
  <si>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</si>
  <si>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</si>
  <si>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</si>
  <si>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</si>
  <si>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</si>
  <si>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</si>
  <si>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</si>
  <si>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</si>
  <si>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</si>
  <si>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</si>
  <si>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</si>
  <si>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</si>
  <si>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</si>
  <si>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</si>
  <si>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</si>
  <si>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</si>
  <si>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</si>
  <si>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</si>
  <si>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</si>
  <si>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</si>
  <si>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</si>
  <si>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</si>
  <si>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</si>
  <si>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</si>
  <si>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</si>
  <si>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</si>
  <si>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</si>
  <si>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</si>
  <si>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</si>
  <si>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</si>
  <si>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</si>
  <si>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</si>
  <si>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</si>
  <si>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</si>
  <si>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</si>
  <si>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</si>
  <si>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</si>
  <si>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</si>
  <si>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</si>
  <si>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</si>
  <si>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</si>
  <si>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</si>
  <si>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</si>
  <si>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</si>
  <si>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</si>
  <si>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</si>
  <si>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</si>
  <si>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</si>
  <si>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</si>
  <si>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</si>
  <si>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</si>
  <si>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</si>
  <si>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</si>
  <si>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</si>
  <si>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</si>
  <si>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</si>
  <si>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</si>
  <si>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</si>
  <si>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</si>
  <si>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</si>
  <si>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</si>
  <si>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</si>
  <si>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</si>
  <si>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</si>
  <si>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</si>
  <si>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</si>
  <si>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</si>
  <si>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</si>
  <si>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</si>
  <si>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</si>
  <si>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</si>
  <si>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</si>
  <si>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</si>
  <si>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</si>
  <si>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</si>
  <si>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</si>
  <si>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</si>
  <si>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</si>
  <si>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</si>
  <si>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</si>
  <si>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</si>
  <si>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</si>
  <si>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</si>
  <si>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</si>
  <si>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</si>
  <si>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</si>
  <si>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</si>
  <si>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</si>
  <si>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</si>
  <si>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</si>
  <si>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</si>
  <si>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</si>
  <si>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</si>
  <si>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</si>
  <si>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</si>
  <si>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</si>
  <si>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</si>
  <si>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</si>
  <si>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</si>
  <si>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</si>
  <si>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</si>
  <si>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</si>
  <si>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</si>
  <si>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</si>
  <si>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</si>
  <si>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</si>
  <si>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</si>
  <si>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</si>
  <si>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</si>
  <si>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</si>
  <si>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</si>
  <si>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</si>
  <si>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</si>
  <si>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</si>
  <si>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</si>
  <si>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</si>
  <si>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</si>
  <si>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</si>
  <si>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</si>
  <si>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</si>
  <si>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</si>
  <si>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</si>
  <si>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</si>
  <si>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</si>
  <si>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</si>
  <si>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</si>
  <si>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</si>
  <si>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</si>
  <si>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</si>
  <si>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</si>
  <si>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</si>
  <si>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</si>
  <si>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</si>
  <si>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</si>
  <si>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</si>
  <si>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</si>
  <si>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</si>
  <si>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</si>
  <si>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</si>
  <si>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</si>
  <si>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</si>
  <si>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</si>
  <si>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</si>
  <si>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</si>
  <si>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</si>
  <si>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</si>
  <si>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</si>
  <si>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</si>
  <si>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</si>
  <si>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</si>
  <si>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</si>
  <si>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</si>
  <si>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</si>
  <si>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</si>
  <si>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</si>
  <si>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</si>
  <si>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</si>
  <si>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</si>
  <si>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</si>
  <si>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</si>
  <si>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</si>
  <si>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</si>
  <si>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</si>
  <si>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</si>
  <si>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</si>
  <si>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</si>
  <si>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</si>
  <si>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</si>
  <si>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</si>
  <si>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</si>
  <si>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</si>
  <si>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</si>
  <si>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</si>
  <si>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</si>
  <si>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</si>
  <si>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</si>
  <si>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</si>
  <si>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</si>
  <si>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</si>
  <si>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</si>
  <si>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</si>
  <si>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</si>
  <si>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</si>
  <si>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</si>
  <si>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</si>
  <si>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</si>
  <si>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</si>
  <si>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</si>
  <si>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</si>
  <si>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</si>
  <si>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</si>
  <si>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</si>
  <si>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</si>
  <si>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</si>
  <si>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</si>
  <si>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</si>
  <si>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</si>
  <si>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</si>
  <si>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</si>
  <si>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</si>
  <si>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</si>
  <si>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</si>
  <si>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</si>
  <si>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</si>
  <si>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</si>
  <si>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</si>
  <si>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</si>
  <si>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</si>
  <si>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</si>
  <si>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</si>
  <si>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</si>
  <si>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</si>
  <si>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</si>
  <si>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</si>
  <si>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</si>
  <si>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</si>
  <si>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</si>
  <si>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</si>
  <si>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</si>
  <si>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</si>
  <si>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</si>
  <si>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</si>
  <si>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</si>
  <si>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</si>
  <si>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</si>
  <si>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</si>
  <si>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</si>
  <si>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</si>
  <si>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</si>
  <si>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</si>
  <si>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</si>
  <si>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</si>
  <si>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</si>
  <si>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</si>
  <si>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</si>
  <si>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</si>
  <si>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</si>
  <si>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</si>
  <si>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</si>
  <si>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</si>
  <si>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</si>
  <si>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</si>
  <si>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</si>
  <si>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</si>
  <si>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</si>
  <si>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</si>
  <si>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</si>
  <si>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</si>
  <si>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</si>
  <si>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</si>
  <si>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</si>
  <si>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</si>
  <si>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</si>
  <si>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</si>
  <si>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</si>
  <si>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</si>
  <si>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</si>
  <si>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</si>
  <si>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</si>
  <si>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</si>
  <si>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</si>
  <si>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</si>
  <si>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</si>
  <si>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</si>
  <si>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</si>
  <si>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</si>
  <si>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</si>
  <si>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</si>
  <si>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</si>
  <si>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</si>
  <si>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</si>
  <si>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</si>
  <si>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</si>
  <si>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</si>
  <si>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</si>
  <si>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</si>
  <si>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</si>
  <si>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</si>
  <si>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</si>
  <si>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</si>
  <si>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</si>
  <si>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</si>
  <si>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</si>
  <si>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</si>
  <si>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</si>
  <si>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</si>
  <si>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</si>
  <si>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</si>
  <si>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</si>
  <si>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</si>
  <si>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</si>
  <si>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</si>
  <si>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</si>
  <si>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</si>
  <si>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</si>
  <si>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</si>
  <si>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</si>
  <si>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</si>
  <si>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</si>
  <si>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</si>
  <si>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</si>
  <si>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</si>
  <si>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</si>
  <si>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</si>
  <si>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</si>
  <si>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</si>
  <si>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</si>
  <si>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</si>
  <si>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</si>
  <si>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</si>
  <si>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</si>
  <si>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</si>
  <si>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</si>
  <si>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</si>
  <si>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</si>
  <si>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</si>
  <si>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</si>
  <si>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</si>
  <si>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</si>
  <si>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</si>
  <si>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</si>
  <si>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</si>
  <si>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</si>
  <si>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</si>
  <si>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</si>
  <si>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</si>
  <si>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</si>
  <si>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</si>
  <si>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</si>
  <si>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</si>
  <si>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</si>
  <si>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</si>
  <si>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</si>
  <si>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</si>
  <si>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</si>
  <si>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</si>
  <si>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</si>
  <si>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</si>
  <si>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</si>
  <si>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</si>
  <si>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</si>
  <si>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</si>
  <si>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</si>
  <si>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</si>
  <si>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</si>
  <si>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</si>
  <si>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</si>
  <si>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</si>
  <si>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</si>
  <si>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</si>
  <si>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</si>
  <si>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</si>
  <si>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</si>
  <si>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</si>
  <si>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</si>
  <si>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</si>
  <si>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</si>
  <si>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</si>
  <si>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</si>
  <si>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</si>
  <si>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</si>
  <si>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</si>
  <si>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</si>
  <si>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</si>
  <si>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</si>
  <si>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</si>
  <si>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</si>
  <si>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</si>
  <si>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</si>
  <si>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</si>
  <si>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</si>
  <si>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</si>
  <si>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</si>
  <si>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</si>
  <si>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</si>
  <si>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</si>
  <si>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</si>
  <si>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</si>
  <si>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</si>
  <si>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</si>
  <si>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</si>
  <si>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</si>
  <si>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</si>
  <si>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</si>
  <si>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</si>
  <si>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</si>
  <si>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</si>
  <si>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</si>
  <si>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</si>
  <si>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</si>
  <si>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</si>
  <si>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</si>
  <si>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</si>
  <si>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</si>
  <si>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</si>
  <si>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</si>
  <si>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</si>
  <si>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</si>
  <si>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</si>
  <si>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</si>
  <si>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</si>
  <si>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</si>
  <si>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</si>
  <si>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</si>
  <si>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</si>
  <si>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</si>
  <si>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</si>
  <si>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</si>
  <si>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</si>
  <si>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</si>
  <si>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</si>
  <si>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</si>
  <si>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</si>
  <si>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</si>
  <si>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</si>
  <si>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</si>
  <si>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</si>
  <si>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</si>
  <si>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</si>
  <si>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</si>
  <si>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</si>
  <si>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</si>
  <si>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</si>
  <si>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</si>
  <si>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</si>
  <si>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</si>
  <si>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</si>
  <si>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</si>
  <si>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</si>
  <si>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</si>
  <si>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</si>
  <si>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</si>
  <si>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</si>
  <si>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</si>
  <si>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</si>
  <si>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</si>
  <si>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</si>
  <si>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</si>
  <si>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</si>
  <si>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</si>
  <si>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</si>
  <si>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</si>
  <si>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</si>
  <si>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</si>
  <si>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</si>
  <si>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</si>
  <si>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</si>
  <si>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</si>
  <si>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</si>
  <si>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</si>
  <si>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</si>
  <si>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</si>
  <si>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</si>
  <si>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</si>
  <si>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</si>
  <si>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</si>
  <si>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</si>
  <si>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</si>
  <si>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</si>
  <si>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</si>
  <si>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</si>
  <si>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</si>
  <si>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</si>
  <si>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</si>
  <si>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</si>
  <si>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</si>
  <si>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</si>
  <si>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</si>
  <si>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</si>
  <si>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</si>
  <si>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</si>
  <si>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</si>
  <si>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</si>
  <si>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</si>
  <si>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</si>
  <si>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</si>
  <si>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</si>
  <si>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</si>
  <si>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</si>
  <si>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</si>
  <si>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</si>
  <si>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</si>
  <si>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</si>
  <si>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</si>
  <si>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</si>
  <si>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</si>
  <si>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</si>
  <si>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</si>
  <si>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</si>
  <si>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</si>
  <si>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</si>
  <si>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</si>
  <si>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</si>
  <si>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</si>
  <si>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</si>
  <si>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</si>
  <si>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</si>
  <si>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</si>
  <si>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</si>
  <si>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</si>
  <si>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</si>
  <si>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</si>
  <si>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</si>
  <si>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</si>
  <si>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</si>
  <si>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</si>
  <si>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</si>
  <si>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</si>
  <si>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</si>
  <si>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</si>
  <si>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</si>
  <si>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</si>
  <si>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</si>
  <si>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</si>
  <si>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</si>
  <si>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</si>
  <si>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</si>
  <si>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</si>
  <si>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</si>
  <si>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</si>
  <si>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</si>
  <si>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</si>
  <si>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</si>
  <si>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</si>
  <si>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</si>
  <si>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</si>
  <si>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</si>
  <si>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</si>
  <si>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</si>
  <si>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</si>
  <si>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</si>
  <si>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</si>
  <si>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</si>
  <si>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</si>
  <si>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</si>
  <si>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</si>
  <si>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</si>
  <si>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</si>
  <si>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</si>
  <si>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</si>
  <si>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</si>
  <si>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</si>
  <si>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</si>
  <si>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</si>
  <si>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</si>
  <si>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</si>
  <si>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</si>
  <si>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</si>
  <si>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</si>
  <si>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</si>
  <si>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</si>
  <si>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</si>
  <si>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</si>
  <si>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</si>
  <si>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</si>
  <si>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</si>
  <si>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</si>
  <si>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</si>
  <si>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</si>
  <si>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</si>
  <si>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</si>
  <si>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</si>
  <si>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</si>
  <si>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</si>
  <si>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</si>
  <si>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</si>
  <si>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</si>
  <si>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</si>
  <si>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</si>
  <si>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</si>
  <si>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</si>
  <si>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</si>
  <si>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</si>
  <si>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</si>
  <si>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</si>
  <si>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</si>
  <si>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</si>
  <si>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</si>
  <si>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</si>
  <si>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</si>
  <si>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</si>
  <si>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</si>
  <si>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</si>
  <si>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</si>
  <si>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</si>
  <si>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</si>
  <si>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</si>
  <si>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</si>
  <si>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</si>
  <si>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</si>
  <si>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</si>
  <si>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</si>
  <si>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</si>
  <si>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</si>
  <si>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</si>
  <si>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</si>
  <si>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</si>
  <si>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</si>
  <si>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</si>
  <si>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</si>
  <si>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</si>
  <si>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</si>
  <si>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</si>
  <si>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</si>
  <si>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</si>
  <si>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</si>
  <si>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</si>
  <si>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</si>
  <si>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</si>
  <si>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</si>
  <si>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</si>
  <si>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</si>
  <si>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</si>
  <si>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</si>
  <si>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</si>
  <si>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</si>
  <si>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</si>
  <si>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</si>
  <si>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</si>
  <si>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</si>
  <si>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</si>
  <si>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</si>
  <si>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</si>
  <si>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</si>
  <si>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</si>
  <si>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</si>
  <si>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</si>
  <si>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</si>
  <si>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</si>
  <si>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</si>
  <si>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</si>
  <si>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</si>
  <si>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</si>
  <si>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</si>
  <si>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</si>
  <si>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</si>
  <si>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</si>
  <si>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</si>
  <si>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</si>
  <si>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</si>
  <si>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</si>
  <si>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</si>
  <si>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</si>
  <si>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</si>
  <si>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</si>
  <si>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</si>
  <si>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</si>
  <si>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</si>
  <si>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</si>
  <si>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</si>
  <si>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</si>
  <si>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</si>
  <si>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</si>
  <si>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</si>
  <si>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</si>
  <si>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</si>
  <si>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</si>
  <si>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</si>
  <si>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</si>
  <si>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</si>
  <si>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</si>
  <si>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</si>
  <si>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</si>
  <si>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</si>
  <si>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</si>
  <si>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</si>
  <si>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</si>
  <si>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</si>
  <si>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</si>
  <si>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</si>
  <si>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</si>
  <si>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</si>
  <si>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</si>
  <si>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</si>
  <si>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</si>
  <si>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</si>
  <si>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</si>
  <si>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</si>
  <si>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</si>
  <si>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</si>
  <si>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</si>
  <si>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</si>
  <si>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</si>
  <si>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</si>
  <si>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</si>
  <si>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</si>
  <si>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</si>
  <si>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</si>
  <si>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</si>
  <si>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</si>
  <si>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</si>
  <si>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</si>
  <si>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</si>
  <si>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</si>
  <si>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</si>
  <si>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</si>
  <si>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</si>
  <si>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</si>
  <si>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</si>
  <si>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</si>
  <si>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</si>
  <si>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</si>
  <si>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</si>
  <si>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</si>
  <si>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</si>
  <si>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</si>
  <si>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</si>
  <si>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</si>
  <si>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</si>
  <si>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</si>
  <si>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</si>
  <si>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</si>
  <si>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</si>
  <si>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</si>
  <si>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</si>
  <si>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</si>
  <si>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</si>
  <si>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</si>
  <si>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</si>
  <si>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</si>
  <si>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</si>
  <si>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</si>
  <si>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</si>
  <si>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</si>
  <si>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</si>
  <si>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</si>
  <si>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</si>
  <si>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</si>
  <si>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</si>
  <si>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</si>
  <si>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</si>
  <si>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</si>
  <si>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</si>
  <si>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</si>
  <si>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</si>
  <si>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</si>
  <si>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</si>
  <si>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</si>
  <si>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</si>
  <si>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</si>
  <si>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</si>
  <si>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</si>
  <si>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</si>
  <si>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</si>
  <si>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</si>
  <si>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</si>
  <si>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</si>
  <si>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</si>
  <si>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</si>
  <si>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</si>
  <si>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</si>
  <si>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</si>
  <si>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</si>
  <si>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</si>
  <si>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</si>
  <si>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</si>
  <si>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</si>
  <si>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</si>
  <si>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</si>
  <si>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</si>
  <si>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</si>
  <si>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</si>
  <si>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</si>
  <si>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</si>
  <si>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</si>
  <si>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</si>
  <si>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</si>
  <si>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</si>
  <si>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</si>
  <si>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</si>
  <si>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</si>
  <si>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</si>
  <si>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</si>
  <si>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</si>
  <si>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</si>
  <si>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</si>
  <si>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</si>
  <si>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</si>
  <si>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</si>
  <si>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</si>
  <si>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</si>
  <si>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</si>
  <si>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</si>
  <si>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</si>
  <si>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</si>
  <si>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</si>
  <si>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</si>
  <si>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</si>
  <si>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</si>
  <si>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</si>
  <si>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</si>
  <si>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</si>
  <si>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</si>
  <si>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</si>
  <si>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</si>
  <si>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</si>
  <si>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</si>
  <si>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</si>
  <si>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</si>
  <si>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</si>
  <si>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</si>
  <si>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</si>
  <si>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</si>
  <si>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</si>
  <si>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</si>
  <si>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</si>
  <si>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</si>
  <si>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</si>
  <si>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</si>
  <si>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</si>
  <si>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</si>
  <si>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</si>
  <si>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</si>
  <si>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</si>
  <si>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</si>
  <si>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</si>
  <si>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</si>
  <si>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</si>
  <si>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</si>
  <si>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</si>
  <si>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</si>
  <si>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</si>
  <si>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</si>
  <si>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</si>
  <si>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</si>
  <si>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</si>
  <si>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</si>
  <si>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</si>
  <si>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</si>
  <si>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</si>
  <si>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</si>
  <si>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</si>
  <si>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</si>
  <si>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</si>
  <si>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</si>
  <si>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</si>
  <si>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</si>
  <si>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</si>
  <si>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</si>
  <si>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</si>
  <si>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</si>
  <si>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</si>
  <si>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</si>
  <si>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</si>
  <si>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</si>
  <si>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</si>
  <si>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</si>
  <si>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</si>
  <si>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</si>
  <si>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</si>
  <si>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</si>
  <si>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</si>
  <si>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</si>
  <si>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</si>
  <si>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</si>
  <si>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</si>
  <si>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</si>
  <si>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</si>
  <si>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</si>
  <si>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</si>
  <si>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</si>
  <si>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</si>
  <si>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</si>
  <si>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</si>
  <si>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</si>
  <si>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</si>
  <si>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</si>
  <si>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</si>
  <si>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</si>
  <si>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</si>
  <si>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</si>
  <si>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</si>
  <si>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</si>
  <si>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</si>
  <si>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</si>
  <si>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</si>
  <si>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</si>
  <si>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</si>
  <si>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</si>
  <si>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</si>
  <si>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</si>
  <si>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</si>
  <si>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</si>
  <si>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</si>
  <si>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</si>
  <si>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</si>
  <si>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</si>
  <si>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</si>
  <si>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</si>
  <si>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</si>
  <si>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</si>
  <si>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</si>
  <si>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</si>
  <si>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</si>
  <si>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</si>
  <si>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</si>
  <si>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</si>
  <si>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</si>
  <si>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</si>
  <si>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</si>
  <si>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</si>
  <si>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</si>
  <si>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</si>
  <si>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</si>
  <si>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</si>
  <si>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</si>
  <si>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</si>
  <si>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</si>
  <si>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</si>
  <si>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</si>
  <si>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</si>
  <si>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</si>
  <si>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</si>
  <si>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</si>
  <si>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</si>
  <si>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</si>
  <si>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</si>
  <si>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</si>
  <si>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</si>
  <si>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</si>
  <si>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</si>
  <si>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</si>
  <si>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</si>
  <si>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</si>
  <si>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</si>
  <si>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</si>
  <si>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</si>
  <si>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</si>
  <si>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</si>
  <si>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</si>
  <si>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</si>
  <si>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</si>
  <si>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</si>
  <si>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</si>
  <si>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</si>
  <si>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</si>
  <si>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</si>
  <si>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</si>
  <si>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</si>
  <si>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</si>
  <si>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</si>
  <si>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</si>
  <si>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</si>
  <si>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</si>
  <si>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</si>
  <si>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</si>
  <si>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</si>
  <si>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</si>
  <si>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</si>
  <si>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</si>
  <si>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</si>
  <si>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</si>
  <si>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</si>
  <si>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</si>
  <si>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</si>
  <si>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</si>
  <si>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</si>
  <si>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</si>
  <si>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</si>
  <si>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</si>
  <si>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</si>
  <si>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</si>
  <si>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</si>
  <si>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</si>
  <si>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</si>
  <si>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</si>
  <si>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</si>
  <si>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</si>
  <si>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</si>
  <si>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</si>
  <si>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</si>
  <si>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</si>
  <si>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</si>
  <si>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</si>
  <si>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</si>
  <si>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</si>
  <si>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</si>
  <si>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</si>
  <si>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</si>
  <si>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</si>
  <si>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</si>
  <si>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</si>
  <si>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</si>
  <si>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</si>
  <si>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</si>
  <si>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</si>
  <si>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</si>
  <si>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</si>
  <si>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</si>
  <si>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</si>
  <si>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</si>
  <si>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</si>
  <si>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</si>
  <si>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</si>
  <si>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</si>
  <si>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</si>
  <si>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</si>
  <si>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</si>
  <si>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</si>
  <si>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</si>
  <si>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</si>
  <si>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</si>
  <si>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</si>
  <si>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</si>
  <si>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</si>
  <si>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</si>
  <si>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</si>
  <si>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</si>
  <si>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</si>
  <si>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</si>
  <si>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</si>
  <si>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</si>
  <si>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</si>
  <si>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</si>
  <si>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</si>
  <si>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</si>
  <si>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</si>
  <si>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</si>
  <si>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</si>
  <si>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</si>
  <si>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</si>
  <si>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</si>
  <si>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</si>
  <si>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</si>
  <si>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</si>
  <si>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</si>
  <si>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</si>
  <si>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</si>
  <si>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</si>
  <si>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</si>
  <si>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</si>
  <si>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</si>
  <si>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</si>
  <si>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</si>
  <si>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</si>
  <si>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</si>
  <si>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</si>
  <si>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</si>
  <si>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</si>
  <si>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</si>
  <si>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</si>
  <si>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</si>
  <si>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</si>
  <si>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</si>
  <si>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</si>
  <si>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</si>
  <si>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</si>
  <si>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</si>
  <si>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</si>
  <si>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</si>
  <si>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</si>
  <si>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</si>
  <si>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</si>
  <si>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</si>
  <si>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</si>
  <si>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</si>
  <si>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</si>
  <si>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</si>
  <si>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</si>
  <si>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</si>
  <si>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</si>
  <si>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</si>
  <si>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</si>
  <si>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</si>
  <si>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</si>
  <si>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</si>
  <si>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</si>
  <si>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</si>
  <si>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</si>
  <si>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</si>
  <si>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</si>
  <si>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</si>
  <si>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</si>
  <si>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</si>
  <si>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</si>
  <si>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</si>
  <si>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</si>
  <si>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</si>
  <si>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</si>
  <si>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</si>
  <si>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</si>
  <si>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</si>
  <si>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</si>
  <si>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</si>
  <si>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</si>
  <si>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</si>
  <si>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</si>
  <si>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</si>
  <si>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</si>
  <si>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</si>
  <si>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</si>
  <si>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</si>
  <si>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</si>
  <si>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</si>
  <si>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</si>
  <si>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</si>
  <si>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</si>
  <si>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</si>
  <si>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</si>
  <si>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</si>
  <si>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</si>
  <si>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</si>
  <si>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</si>
  <si>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</si>
  <si>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</si>
  <si>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</si>
  <si>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</si>
  <si>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</si>
  <si>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</si>
  <si>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</si>
  <si>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</si>
  <si>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</si>
  <si>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</si>
  <si>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</si>
  <si>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</si>
  <si>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</si>
  <si>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</si>
  <si>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</si>
  <si>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</si>
  <si>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</si>
  <si>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</si>
  <si>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</si>
  <si>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</si>
  <si>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</si>
  <si>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</si>
  <si>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</si>
  <si>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</si>
  <si>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</si>
  <si>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</si>
  <si>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</si>
  <si>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</si>
  <si>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</si>
  <si>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</si>
  <si>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</si>
  <si>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</si>
  <si>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</si>
  <si>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</si>
  <si>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</si>
  <si>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</si>
  <si>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</si>
  <si>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</si>
  <si>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</si>
  <si>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</si>
  <si>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</si>
  <si>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</si>
  <si>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</si>
  <si>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</si>
  <si>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</si>
  <si>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</si>
  <si>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</si>
  <si>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</si>
  <si>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</si>
  <si>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</si>
  <si>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</si>
  <si>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</si>
  <si>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</si>
  <si>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</si>
  <si>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</si>
  <si>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</si>
  <si>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</si>
  <si>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</si>
  <si>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</si>
  <si>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</si>
  <si>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</si>
  <si>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</si>
  <si>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</si>
  <si>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</si>
  <si>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</si>
  <si>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</si>
  <si>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</si>
  <si>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</si>
  <si>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</si>
  <si>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</si>
  <si>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</si>
  <si>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</si>
  <si>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</si>
  <si>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</si>
  <si>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</si>
  <si>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</si>
  <si>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</si>
  <si>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</si>
  <si>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</si>
  <si>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</si>
  <si>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</si>
  <si>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</si>
  <si>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</si>
  <si>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</si>
  <si>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</si>
  <si>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</si>
  <si>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</si>
  <si>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</si>
  <si>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</si>
  <si>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</si>
  <si>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</si>
  <si>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</si>
  <si>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</si>
  <si>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</si>
  <si>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</si>
  <si>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</si>
  <si>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</si>
  <si>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</si>
  <si>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</si>
  <si>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</si>
  <si>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</si>
  <si>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</si>
  <si>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</si>
  <si>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</si>
  <si>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</si>
  <si>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</si>
  <si>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</si>
  <si>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</si>
  <si>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</si>
  <si>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</si>
  <si>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</si>
  <si>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</si>
  <si>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</si>
  <si>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</si>
  <si>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</si>
  <si>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</si>
  <si>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</si>
  <si>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</si>
  <si>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</si>
  <si>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</si>
  <si>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</si>
  <si>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</si>
  <si>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</si>
  <si>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</si>
  <si>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</si>
  <si>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</si>
  <si>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</si>
  <si>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</si>
  <si>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</si>
  <si>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</si>
  <si>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</si>
  <si>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</si>
  <si>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</si>
  <si>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</si>
  <si>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</si>
  <si>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</si>
  <si>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</si>
  <si>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</si>
  <si>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</si>
  <si>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</si>
  <si>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</si>
  <si>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</si>
  <si>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</si>
  <si>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</si>
  <si>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</si>
  <si>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</si>
  <si>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</si>
  <si>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</si>
  <si>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</si>
  <si>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</si>
  <si>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</si>
  <si>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</si>
  <si>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</si>
  <si>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</si>
  <si>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</si>
  <si>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</si>
  <si>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</si>
  <si>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</si>
  <si>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</si>
  <si>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</si>
  <si>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</si>
  <si>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</si>
  <si>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</si>
  <si>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</si>
  <si>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</si>
  <si>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</si>
  <si>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</si>
  <si>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</si>
  <si>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</si>
  <si>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</si>
  <si>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</si>
  <si>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</si>
  <si>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</si>
  <si>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</si>
  <si>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</si>
  <si>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</si>
  <si>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</si>
  <si>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</si>
  <si>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</si>
  <si>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</si>
  <si>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</si>
  <si>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</si>
  <si>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</si>
  <si>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</si>
  <si>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</si>
  <si>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</si>
  <si>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</si>
  <si>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</si>
  <si>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</si>
  <si>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</si>
  <si>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</si>
  <si>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</si>
  <si>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</si>
  <si>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</si>
  <si>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</si>
  <si>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</si>
  <si>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</si>
  <si>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</si>
  <si>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</si>
  <si>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</si>
  <si>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</si>
  <si>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</si>
  <si>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</si>
  <si>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</si>
  <si>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</si>
  <si>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</si>
  <si>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</si>
  <si>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</si>
  <si>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</si>
  <si>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</si>
  <si>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</si>
  <si>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</si>
  <si>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</si>
  <si>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</si>
  <si>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</si>
  <si>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</si>
  <si>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</si>
  <si>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</si>
  <si>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</si>
  <si>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</si>
  <si>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</si>
  <si>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</si>
  <si>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</si>
  <si>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</si>
  <si>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</si>
  <si>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</si>
  <si>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</si>
  <si>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</si>
  <si>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</si>
  <si>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</si>
  <si>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</si>
  <si>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</si>
  <si>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</si>
  <si>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</si>
  <si>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</si>
  <si>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</si>
  <si>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</si>
  <si>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</si>
  <si>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</si>
  <si>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</si>
  <si>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</si>
  <si>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</si>
  <si>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</si>
  <si>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</si>
  <si>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</si>
  <si>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</si>
  <si>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</si>
  <si>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</si>
  <si>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</si>
  <si>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</si>
  <si>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</si>
  <si>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</si>
  <si>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</si>
  <si>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</si>
  <si>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</si>
  <si>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</si>
  <si>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</si>
  <si>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</si>
  <si>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</si>
  <si>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</si>
  <si>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</si>
  <si>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</si>
  <si>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</si>
  <si>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</si>
  <si>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</si>
  <si>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</si>
  <si>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</si>
  <si>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</si>
  <si>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</si>
  <si>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</si>
  <si>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</si>
  <si>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</si>
  <si>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</si>
  <si>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</si>
  <si>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</si>
  <si>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</si>
  <si>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</si>
  <si>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</si>
  <si>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</si>
  <si>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</si>
  <si>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</si>
  <si>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</si>
  <si>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</si>
  <si>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</si>
  <si>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</si>
  <si>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</si>
  <si>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</si>
  <si>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</si>
  <si>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</si>
  <si>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</si>
  <si>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</si>
  <si>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</si>
  <si>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</si>
  <si>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</si>
  <si>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</si>
  <si>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</si>
  <si>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</si>
  <si>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</si>
  <si>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</si>
  <si>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</si>
  <si>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</si>
  <si>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</si>
  <si>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</si>
  <si>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</si>
  <si>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</si>
  <si>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</si>
  <si>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</si>
  <si>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</si>
  <si>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</si>
  <si>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</si>
  <si>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</si>
  <si>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</si>
  <si>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</si>
  <si>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</si>
  <si>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</si>
  <si>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</si>
  <si>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</si>
  <si>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</si>
  <si>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</si>
  <si>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</si>
  <si>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</si>
  <si>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</si>
  <si>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</si>
  <si>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</si>
  <si>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</si>
  <si>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</si>
  <si>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</si>
  <si>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</si>
  <si>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</si>
  <si>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</si>
  <si>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</si>
  <si>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</si>
  <si>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</si>
  <si>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</si>
  <si>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</si>
  <si>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</si>
  <si>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</si>
  <si>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</si>
  <si>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</si>
  <si>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</si>
  <si>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</si>
  <si>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</si>
  <si>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</si>
  <si>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</si>
  <si>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</si>
  <si>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</si>
  <si>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</si>
  <si>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</si>
  <si>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</si>
  <si>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</si>
  <si>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</si>
  <si>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</si>
  <si>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</si>
  <si>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</si>
  <si>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</si>
  <si>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</si>
  <si>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</si>
  <si>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</si>
  <si>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</si>
  <si>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</si>
  <si>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</si>
  <si>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</si>
  <si>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</si>
  <si>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</si>
  <si>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</si>
  <si>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</si>
  <si>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</si>
  <si>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</si>
  <si>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</si>
  <si>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</si>
  <si>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</si>
  <si>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</si>
  <si>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</si>
  <si>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</si>
  <si>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</si>
  <si>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</si>
  <si>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</si>
  <si>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</si>
  <si>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</si>
  <si>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</si>
  <si>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</si>
  <si>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</si>
  <si>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</si>
  <si>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</si>
  <si>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</si>
  <si>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</si>
  <si>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</si>
  <si>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</si>
  <si>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</si>
  <si>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</si>
  <si>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</si>
  <si>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</si>
  <si>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</si>
  <si>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</si>
  <si>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</si>
  <si>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</si>
  <si>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</si>
  <si>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</si>
  <si>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</si>
  <si>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</si>
  <si>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</si>
  <si>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</si>
  <si>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</si>
  <si>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</si>
  <si>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</si>
  <si>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</si>
  <si>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</si>
  <si>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</si>
  <si>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</si>
  <si>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</si>
  <si>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</si>
  <si>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</si>
  <si>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</si>
  <si>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</si>
  <si>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</si>
  <si>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</si>
  <si>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</si>
  <si>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</si>
  <si>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</si>
  <si>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</si>
  <si>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</si>
  <si>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</si>
  <si>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</si>
  <si>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</si>
  <si>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</si>
  <si>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</si>
  <si>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</si>
  <si>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</si>
  <si>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</si>
  <si>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</si>
  <si>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</si>
  <si>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</si>
  <si>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</si>
  <si>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</si>
  <si>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</si>
  <si>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</si>
  <si>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</si>
  <si>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</si>
  <si>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</si>
  <si>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</si>
  <si>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</si>
  <si>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</si>
  <si>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</si>
  <si>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</si>
  <si>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</si>
  <si>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</si>
  <si>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</si>
  <si>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</si>
  <si>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</si>
  <si>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</si>
  <si>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</si>
  <si>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</si>
  <si>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</si>
  <si>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</si>
  <si>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</si>
  <si>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</si>
  <si>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</si>
  <si>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</si>
  <si>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</si>
  <si>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</si>
  <si>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</si>
  <si>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</si>
  <si>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</si>
  <si>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</si>
  <si>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</si>
  <si>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</si>
  <si>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</si>
  <si>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</si>
  <si>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</si>
  <si>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</si>
  <si>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</si>
  <si>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</si>
  <si>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</si>
  <si>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</si>
  <si>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</si>
  <si>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</si>
  <si>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</si>
  <si>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</si>
  <si>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</si>
  <si>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</si>
  <si>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</si>
  <si>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</si>
  <si>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</si>
  <si>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</si>
  <si>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</si>
  <si>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</si>
  <si>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</si>
  <si>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</si>
  <si>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</si>
  <si>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</si>
  <si>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</si>
  <si>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</si>
  <si>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</si>
  <si>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</si>
  <si>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</si>
  <si>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</si>
  <si>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</si>
  <si>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</si>
  <si>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</si>
  <si>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</si>
  <si>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</si>
  <si>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</si>
  <si>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</si>
  <si>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</si>
  <si>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</si>
  <si>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</si>
  <si>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</si>
  <si>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</si>
  <si>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</si>
  <si>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</si>
  <si>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</si>
  <si>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</si>
  <si>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No se expidieron órdenes por monto superior a 5 smlv</t>
  </si>
  <si>
    <t>No se suscribieron contratos o convenios interadministrativos, dada la naturaleza del Fondo de Estabilización de Precios Palmero</t>
  </si>
  <si>
    <t>No se suscribieron contratos con consorcios o uniones temporales</t>
  </si>
  <si>
    <t>003/16</t>
  </si>
  <si>
    <t>CRISTINA TRIANA SOTO</t>
  </si>
  <si>
    <t>Representante Legal Suplente General</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</si>
  <si>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</si>
  <si>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LOZANO, VILLAMIZAR Y MORALES ABOGADOS S.A.S.</t>
  </si>
  <si>
    <t>Paula Andrea Garavito Guarín</t>
  </si>
  <si>
    <t>El valor del contrato se determina por la etapa del proceso surtida por el contratista y el monto recaudado. El contrato se prorrogó en tiempo para la vigencia 2026. El contrato comprende un número indeterminado de procesos, por lo cual su avance físico es variable.</t>
  </si>
  <si>
    <t>FILA_2</t>
  </si>
  <si>
    <t>FILA_3</t>
  </si>
  <si>
    <t>001/2025</t>
  </si>
  <si>
    <t>LUIS JAIME GONZALEZ TRIANA</t>
  </si>
  <si>
    <t>Representante Legal Suplente Plural Especial</t>
  </si>
  <si>
    <t>Representar, asesorar y defender los intereses de FEDEPALMA-FFP-FEP, en el/los proceso(s) ejecutivo(s) que se adelanten en contra de los contribuyentes morosos a los Fondos Parafiscales Palmeros, que presenten indicios de insolvencia o que en principio carezca de activos para garantizar el cumplimiento de sus obligaciones para con los Fondos Parafiscales Palmeros</t>
  </si>
  <si>
    <t>LOZANO VILLAMIZAR Y MORALES ABOGADOS S.A.S.</t>
  </si>
  <si>
    <t>004/2024</t>
  </si>
  <si>
    <t>LUIS JAIME GONZÁLEZ TRIANA</t>
  </si>
  <si>
    <t>Representar judicialmente y vigilar de forma profesional y ética, los diecinueve (19) procesos ejecutivos con sentencia a favor con medidas cautelares consignados en el Anexo 2 del contrato, que cursan en los diferentes juzgados de los departamentos del Magdalena, Atlántico y Meta, en nombre y representación de FEDEPALMA-FEP</t>
  </si>
  <si>
    <t>PÉREZ CASTAÑO &amp; ASOCIADOS SAS</t>
  </si>
  <si>
    <t>Se reporta renovación del Contrato para la vigencia 2026, el valor total del Contrato es compartido con el Fondo de Fomento Palmero, el valor que asume el Fondo de Estabilización de precios es de $88.709.559 para la vigencia 2026</t>
  </si>
  <si>
    <t>FILA_5</t>
  </si>
  <si>
    <t>FILA_6</t>
  </si>
  <si>
    <t>FILA_7</t>
  </si>
  <si>
    <t>Julio Cesar Laguna Loaiza</t>
  </si>
  <si>
    <t>001/2023</t>
  </si>
  <si>
    <t>Observadores aduaneros en las Operaciones de Importación y seguimiento a las operaciones de exportación, con el alcance y la cobertura a las partidas y subpartidas del sector de semillas oleagniosas, aceites y grasas y biodiesel en las aduanas de Buenaventura, Cartagena, Barranquilla, Santa Marta, Ipiales y todas las zonas francas del país donde se tenga operación.</t>
  </si>
  <si>
    <t>CVO SAS</t>
  </si>
  <si>
    <t>001/18</t>
  </si>
  <si>
    <t>ARRENDAMIENTO DE INTANGIBLES</t>
  </si>
  <si>
    <t>Arrendamiento por el uso del Sistema de Información para la Administración de los Fondos Parafiscales Palmeros, que permite llevar de manera eficiente y efectiva la administración del FEP</t>
  </si>
  <si>
    <t>FEDERACIÓN NACIONAL DE CULTIVADORES DE PALMA DE ACEITE - FEDEPALMA</t>
  </si>
  <si>
    <t>Mario Gomez Arciniegas</t>
  </si>
  <si>
    <t>007/17</t>
  </si>
  <si>
    <t>Arrendamiento de los siguientes sistemas de información para la administración del FEP: 1) ERP Apoteosys, 2) Sist de nómina Kactus; 3) Sist de reportes Biable; 4) Sist de Gestión Documental Orfeo; 5) CRM; 6) Intranet Palmaweb; 7) Portal palmero; y 8) Software base de los servidores, cuyos desarrollos o licencias son de propiedad de EL ARRENDADOR</t>
  </si>
  <si>
    <t>Se renueva en tiempo para la vigencia 2026. El valor total de las adiciones corresponde a la sumatoria del valor del arrendamiento para las vigencias 2018 a 2025. Para 2026 se está calculando el valor y se reportará una vez se tenga. El pago para el 2026 se hace de manera trimestral, trimestre vencido.</t>
  </si>
  <si>
    <t>Se renueva en tiempo para la vigencia 2026. El valor total de las adiciones corresponde a la sumatoria del valor del arrendamiento para las vigencias 2019 a 2025. Para 2026 se está calculando el valor y se reportará una vez se tenga.</t>
  </si>
  <si>
    <t>Se reporta renovación del contrato para la vigencia 2026, con valor compartido con el Fondo de Fomento Palmero; el FEP asume $26.878.368. En 2025 finalizó un proceso por terminación, pero se reporta ejecución técnica al 100%, dado que hasta su cierre y en los demás procesos se prestó el servicio correctamente.</t>
  </si>
  <si>
    <t>Se reporta renovación año 2026 y adición en el valor para la nueva vigencia de $271.579.668.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</si>
</sst>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yyyy/mm/dd"/>
    <numFmt numFmtId="165" formatCode="_-&quot;$&quot;\ * #,##0_-;\-&quot;$&quot;\ * #,##0_-;_-&quot;$&quot;\ * &quot;-&quot;??_-;_-@_-"/>
  </numFmts>
  <fonts count="5"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sz val="11"/>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2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4" fillId="4" borderId="4" xfId="0" applyFont="1" applyFill="1" applyBorder="1" applyAlignment="1" applyProtection="1">
      <alignment vertical="center" wrapText="1"/>
      <protection locked="0"/>
    </xf>
    <xf numFmtId="0" fontId="0" fillId="5" borderId="3" xfId="0" applyFill="1" applyBorder="1" applyAlignment="1" applyProtection="1">
      <alignment vertical="center" wrapText="1"/>
      <protection locked="0"/>
    </xf>
    <xf numFmtId="0" fontId="0" fillId="5" borderId="3" xfId="0" applyFill="1" applyBorder="1" applyAlignment="1" applyProtection="1">
      <alignment horizontal="center" vertical="center"/>
      <protection locked="0"/>
    </xf>
    <xf numFmtId="165" fontId="0" fillId="4" borderId="3" xfId="1" applyNumberFormat="1" applyFont="1" applyFill="1" applyBorder="1" applyAlignment="1" applyProtection="1">
      <alignment vertical="center"/>
      <protection locked="0"/>
    </xf>
    <xf numFmtId="0" fontId="0" fillId="4" borderId="3" xfId="0" applyFill="1" applyBorder="1" applyAlignment="1" applyProtection="1">
      <alignment horizontal="center" vertical="center" wrapText="1"/>
      <protection locked="0"/>
    </xf>
    <xf numFmtId="165" fontId="0" fillId="4" borderId="3" xfId="1" applyNumberFormat="1" applyFont="1" applyFill="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4" fillId="0" borderId="4" xfId="0" applyFont="1" applyBorder="1" applyAlignment="1">
      <alignment wrapText="1"/>
    </xf>
    <xf numFmtId="0" fontId="4" fillId="4" borderId="3" xfId="0" applyFont="1" applyFill="1" applyBorder="1" applyAlignment="1" applyProtection="1">
      <alignment vertical="center" wrapText="1"/>
      <protection locked="0"/>
    </xf>
    <xf numFmtId="164" fontId="4" fillId="4" borderId="4" xfId="0" applyNumberFormat="1" applyFont="1" applyFill="1" applyBorder="1" applyAlignment="1" applyProtection="1">
      <alignment vertical="center" wrapText="1"/>
      <protection locked="0"/>
    </xf>
    <xf numFmtId="0" fontId="0" fillId="4" borderId="3" xfId="0" applyFill="1" applyBorder="1" applyAlignment="1" applyProtection="1">
      <alignment horizontal="center" vertical="center"/>
      <protection locked="0"/>
    </xf>
    <xf numFmtId="0" fontId="0" fillId="0" borderId="0" xfId="0" applyAlignment="1">
      <alignment horizontal="center" vertical="center"/>
    </xf>
    <xf numFmtId="165" fontId="0" fillId="5" borderId="3" xfId="1" applyNumberFormat="1" applyFont="1" applyFill="1" applyBorder="1" applyAlignment="1" applyProtection="1">
      <alignment horizontal="right" vertical="center" wrapText="1"/>
      <protection locked="0"/>
    </xf>
    <xf numFmtId="0" fontId="0" fillId="5" borderId="3" xfId="0" applyFill="1" applyBorder="1" applyAlignment="1" applyProtection="1">
      <alignment horizontal="center" vertical="center" wrapText="1"/>
      <protection locked="0"/>
    </xf>
    <xf numFmtId="1" fontId="0" fillId="5" borderId="3" xfId="0" applyNumberForma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C12" sqref="C12"/>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 t="s">
        <v>1</v>
      </c>
    </row>
    <row r="2" spans="1:57" x14ac:dyDescent="0.35">
      <c r="B2" s="1" t="s">
        <v>2</v>
      </c>
      <c r="C2" s="1">
        <v>423</v>
      </c>
      <c r="D2" s="1" t="s">
        <v>3</v>
      </c>
    </row>
    <row r="3" spans="1:57" x14ac:dyDescent="0.35">
      <c r="B3" s="1" t="s">
        <v>4</v>
      </c>
      <c r="C3" s="1">
        <v>1</v>
      </c>
    </row>
    <row r="4" spans="1:57" x14ac:dyDescent="0.35">
      <c r="B4" s="1" t="s">
        <v>5</v>
      </c>
      <c r="C4" s="1">
        <v>66</v>
      </c>
    </row>
    <row r="5" spans="1:57" x14ac:dyDescent="0.35">
      <c r="B5" s="1" t="s">
        <v>6</v>
      </c>
      <c r="C5" s="5">
        <v>46022</v>
      </c>
    </row>
    <row r="6" spans="1:57" x14ac:dyDescent="0.35">
      <c r="B6" s="1" t="s">
        <v>7</v>
      </c>
      <c r="C6" s="1">
        <v>1</v>
      </c>
      <c r="D6" s="1" t="s">
        <v>8</v>
      </c>
    </row>
    <row r="8" spans="1:57" x14ac:dyDescent="0.35">
      <c r="A8" s="1" t="s">
        <v>9</v>
      </c>
      <c r="B8" s="25" t="s">
        <v>10</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3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A2E3AF7A-2D1B-4595-AD48-B8454AAC968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AA725072-C49D-4419-8F32-72D1C93F50CC}">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9CC5F513-E51D-4DC3-A475-A7857F3E971A}">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22EA0DF8-ABE8-4CF3-8BB8-4793582AC42E}">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B1F04A9C-1DE0-4FD4-8FE4-A5B51590442A}">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E9D02FF7-863C-4AA1-BBA1-64021D7784EE}">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D5F82E28-EF77-45EB-BD22-61B6570DE168}">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AD86AE1-40A6-4908-ABBC-E9CC379E9B3F}">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6DA89600-46B5-4CCD-861A-9C298347AB8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612C15CA-DC9B-496F-982E-22F6E67C06BB}">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2C60B678-D456-4D7F-B888-1160C2547029}">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54552978-49C7-4DD8-A7D5-0D0C4B92092C}">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B24A1532-858A-42E6-8371-90968EE8A0E8}">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F6472D23-48F5-4019-BC3B-EE064BB5F158}">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E375B4DE-7230-4833-8C7F-AD5C6275C39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1F0D6534-71AB-479B-97AF-724A45669E64}">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1B8877FC-B072-4724-96D0-E773B3C241A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4FD8CFC6-4FA0-49CC-9085-61E84CB8910B}">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716FA58-F4EE-4425-BE6A-380C4E458676}">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FC58387C-E41B-4EAC-AFED-0258A1FC3632}">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D0F5D9D8-2F3B-4525-BA63-A721D09BB10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EDCC6067-4F11-467B-9614-C8050248854E}">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A3E6E1D2-B67F-4699-9D52-B02362EF3355}">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35090F8A-E928-4390-A82F-AC5A11673B0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58F7E3C0-9DA0-47B4-BFE5-580EC5B1F02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2F19B8B3-B1E9-414D-BE35-47369C274044}">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789DC3DC-4AC2-4DCD-948C-A89DBA33EE63}">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9CE8144D-9FCC-48DB-8DF4-621C2FC1EA5A}">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2186DD35-6A59-4CFC-AD50-6913B05FB643}">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83AE678C-8590-4A6F-BD24-2467CCB4C009}">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91DB22A-D8A3-4315-ACB3-BAF61BF6E8D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7E471BD8-D48D-4E6B-87F9-0D4C105E7D9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F8EF9F98-4A55-4882-9491-8D9D005CEAC8}">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529CAA1E-58E0-4DD8-9785-3B561548835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D8D5278D-C10B-4C2C-AC92-9C3745D0D3D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E260349D-2D3F-4824-81C1-CD2CC1F74C78}">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48B4B5B2-27BB-48C2-8629-E154DE6E77A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76F4F9D0-8CAB-4DA0-BB88-CB9EAB78D6E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6F7C9D0C-BEEA-4EB6-9A40-67D16E3B5A19}">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203324C5-EC2A-4CE0-80DA-7921261D968C}">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956C3EDB-EDD8-45BF-98C8-8422004EAC84}">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B42E635B-4488-4D7A-BA80-B6104EEBA1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DB1F9CD4-D236-47A1-AD75-30F11FB6E665}">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43836A3A-62E1-41F1-B23B-54388BF7DD7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80531586-33D9-46B1-A6B3-E6DF9A5C079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69A7E0E3-4190-491B-960D-80BE0A1FA64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A95CE918-B9D0-4E64-A4E1-64D1A8416BBF}">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4C14E180-3C10-4AB8-8A35-4EA17F13C7FC}">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F58CF34C-5A61-4D8B-A344-B7AF44C1F418}">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43AACF3E-A80E-4050-B7F3-12F8DF9004E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2928EAE4-2788-4A59-97A3-3B40AFBC72C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E64C2F8D-19F3-49C2-990F-1FE3EDA8FDA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D65D8562-944D-4059-AEE7-F9A97C8B2EE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88BC4533-4B38-44F0-99DA-D59880A9451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AE75DD8A-D1F1-4C5C-B6AC-3B70A847C94B}">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8"/>
  <sheetViews>
    <sheetView tabSelected="1" topLeftCell="AS10" workbookViewId="0">
      <selection activeCell="AY14" sqref="AY14"/>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35">
      <c r="B1" s="1" t="s">
        <v>0</v>
      </c>
      <c r="C1" s="1">
        <v>59</v>
      </c>
      <c r="D1" s="1" t="s">
        <v>1</v>
      </c>
    </row>
    <row r="2" spans="1:51" x14ac:dyDescent="0.35">
      <c r="B2" s="1" t="s">
        <v>2</v>
      </c>
      <c r="C2" s="1">
        <v>424</v>
      </c>
      <c r="D2" s="1" t="s">
        <v>1931</v>
      </c>
    </row>
    <row r="3" spans="1:51" x14ac:dyDescent="0.35">
      <c r="B3" s="1" t="s">
        <v>4</v>
      </c>
      <c r="C3" s="1">
        <v>1</v>
      </c>
    </row>
    <row r="4" spans="1:51" x14ac:dyDescent="0.35">
      <c r="B4" s="1" t="s">
        <v>5</v>
      </c>
      <c r="C4" s="1">
        <v>66</v>
      </c>
    </row>
    <row r="5" spans="1:51" x14ac:dyDescent="0.35">
      <c r="B5" s="1" t="s">
        <v>6</v>
      </c>
      <c r="C5" s="5">
        <v>46022</v>
      </c>
    </row>
    <row r="6" spans="1:51" x14ac:dyDescent="0.35">
      <c r="B6" s="1" t="s">
        <v>7</v>
      </c>
      <c r="C6" s="1">
        <v>1</v>
      </c>
      <c r="D6" s="1" t="s">
        <v>8</v>
      </c>
    </row>
    <row r="8" spans="1:51" x14ac:dyDescent="0.35">
      <c r="A8" s="1" t="s">
        <v>9</v>
      </c>
      <c r="B8" s="25" t="s">
        <v>1932</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 thickBot="1" x14ac:dyDescent="0.4">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38.25" customHeight="1" thickBot="1" x14ac:dyDescent="0.4">
      <c r="A11" s="1">
        <v>1</v>
      </c>
      <c r="B11" t="s">
        <v>66</v>
      </c>
      <c r="C11" s="8" t="s">
        <v>69</v>
      </c>
      <c r="D11" s="8"/>
      <c r="E11" s="8" t="s">
        <v>2013</v>
      </c>
      <c r="F11" s="9">
        <v>42534</v>
      </c>
      <c r="G11" s="8" t="s">
        <v>2014</v>
      </c>
      <c r="H11" s="8">
        <v>52149556</v>
      </c>
      <c r="I11" s="8" t="s">
        <v>2015</v>
      </c>
      <c r="J11" s="8" t="s">
        <v>187</v>
      </c>
      <c r="K11" s="8" t="s">
        <v>1955</v>
      </c>
      <c r="L11" s="10"/>
      <c r="M11" s="8" t="s">
        <v>2016</v>
      </c>
      <c r="N11" s="8">
        <v>0</v>
      </c>
      <c r="O11" s="8" t="s">
        <v>82</v>
      </c>
      <c r="P11" s="8"/>
      <c r="Q11" s="8" t="s">
        <v>157</v>
      </c>
      <c r="R11" s="8" t="s">
        <v>88</v>
      </c>
      <c r="S11" s="8" t="s">
        <v>76</v>
      </c>
      <c r="T11" s="8"/>
      <c r="U11" s="8">
        <v>900674427</v>
      </c>
      <c r="V11" s="8" t="s">
        <v>147</v>
      </c>
      <c r="W11" s="8"/>
      <c r="X11" s="8" t="s">
        <v>2017</v>
      </c>
      <c r="Y11" s="8" t="s">
        <v>92</v>
      </c>
      <c r="Z11" s="8" t="s">
        <v>126</v>
      </c>
      <c r="AA11" s="8"/>
      <c r="AB11" s="8"/>
      <c r="AC11" s="8" t="s">
        <v>157</v>
      </c>
      <c r="AD11" s="8"/>
      <c r="AE11" s="8"/>
      <c r="AF11" s="8" t="s">
        <v>102</v>
      </c>
      <c r="AG11" s="8">
        <v>52539334</v>
      </c>
      <c r="AH11" s="8"/>
      <c r="AI11" s="8" t="s">
        <v>157</v>
      </c>
      <c r="AJ11" s="8"/>
      <c r="AK11" s="8" t="s">
        <v>2018</v>
      </c>
      <c r="AL11" s="14">
        <f>201+360+360+360+360+360+360+360+360+360+360</f>
        <v>3801</v>
      </c>
      <c r="AM11" s="8" t="s">
        <v>106</v>
      </c>
      <c r="AN11" s="14">
        <v>0</v>
      </c>
      <c r="AO11" s="8" t="s">
        <v>95</v>
      </c>
      <c r="AP11" s="8">
        <v>0</v>
      </c>
      <c r="AQ11" s="8">
        <v>360</v>
      </c>
      <c r="AR11" s="9">
        <v>42534</v>
      </c>
      <c r="AS11" s="9">
        <v>46387</v>
      </c>
      <c r="AT11" s="9"/>
      <c r="AU11" s="23">
        <v>0</v>
      </c>
      <c r="AV11" s="23">
        <v>0</v>
      </c>
      <c r="AW11" s="23">
        <v>0</v>
      </c>
      <c r="AX11" s="23">
        <v>0</v>
      </c>
      <c r="AY11" s="8" t="s">
        <v>2019</v>
      </c>
    </row>
    <row r="12" spans="1:51" ht="38.25" customHeight="1" thickBot="1" x14ac:dyDescent="0.4">
      <c r="A12" s="1">
        <v>2</v>
      </c>
      <c r="B12" t="s">
        <v>2020</v>
      </c>
      <c r="C12" s="3" t="s">
        <v>69</v>
      </c>
      <c r="D12" s="3" t="s">
        <v>67</v>
      </c>
      <c r="E12" s="3" t="s">
        <v>2022</v>
      </c>
      <c r="F12" s="4">
        <v>45741</v>
      </c>
      <c r="G12" s="3" t="s">
        <v>2023</v>
      </c>
      <c r="H12" s="3">
        <v>79626682</v>
      </c>
      <c r="I12" s="8" t="s">
        <v>2024</v>
      </c>
      <c r="J12" s="3" t="s">
        <v>83</v>
      </c>
      <c r="K12" s="3" t="s">
        <v>1955</v>
      </c>
      <c r="L12" s="3" t="s">
        <v>67</v>
      </c>
      <c r="M12" s="3" t="s">
        <v>2025</v>
      </c>
      <c r="N12" s="13">
        <v>30000000</v>
      </c>
      <c r="O12" s="3" t="s">
        <v>82</v>
      </c>
      <c r="P12" s="3"/>
      <c r="Q12" s="3" t="s">
        <v>157</v>
      </c>
      <c r="R12" s="3" t="s">
        <v>88</v>
      </c>
      <c r="S12" s="3" t="s">
        <v>76</v>
      </c>
      <c r="U12" s="3">
        <v>900674427</v>
      </c>
      <c r="V12" s="3" t="s">
        <v>147</v>
      </c>
      <c r="W12" s="3" t="s">
        <v>67</v>
      </c>
      <c r="X12" s="3" t="s">
        <v>2026</v>
      </c>
      <c r="Y12" s="3" t="s">
        <v>92</v>
      </c>
      <c r="Z12" s="8" t="s">
        <v>126</v>
      </c>
      <c r="AA12" s="3"/>
      <c r="AB12" s="3"/>
      <c r="AC12" s="3" t="s">
        <v>157</v>
      </c>
      <c r="AD12" s="3" t="s">
        <v>67</v>
      </c>
      <c r="AE12" s="3" t="s">
        <v>67</v>
      </c>
      <c r="AF12" s="3" t="s">
        <v>102</v>
      </c>
      <c r="AG12" s="3">
        <v>52539334</v>
      </c>
      <c r="AH12" s="3"/>
      <c r="AI12" s="3" t="s">
        <v>157</v>
      </c>
      <c r="AJ12" s="3" t="s">
        <v>67</v>
      </c>
      <c r="AK12" s="3" t="s">
        <v>2018</v>
      </c>
      <c r="AL12" s="12">
        <f>281+360</f>
        <v>641</v>
      </c>
      <c r="AM12" s="3" t="s">
        <v>106</v>
      </c>
      <c r="AN12" s="20">
        <v>0</v>
      </c>
      <c r="AO12" s="8" t="s">
        <v>107</v>
      </c>
      <c r="AP12" s="13">
        <v>88709559</v>
      </c>
      <c r="AQ12" s="3">
        <v>360</v>
      </c>
      <c r="AR12" s="4">
        <v>45741</v>
      </c>
      <c r="AS12" s="4">
        <v>46387</v>
      </c>
      <c r="AT12" s="4" t="s">
        <v>67</v>
      </c>
      <c r="AU12" s="12">
        <v>100</v>
      </c>
      <c r="AV12" s="12">
        <v>100</v>
      </c>
      <c r="AW12" s="12">
        <v>100</v>
      </c>
      <c r="AX12" s="24">
        <f>47765390/AP12*100</f>
        <v>53.844693332316083</v>
      </c>
      <c r="AY12" s="11" t="s">
        <v>2031</v>
      </c>
    </row>
    <row r="13" spans="1:51" ht="38.25" customHeight="1" thickBot="1" x14ac:dyDescent="0.4">
      <c r="A13" s="1">
        <v>3</v>
      </c>
      <c r="B13" t="s">
        <v>2021</v>
      </c>
      <c r="C13" s="8" t="s">
        <v>69</v>
      </c>
      <c r="D13" s="8" t="s">
        <v>67</v>
      </c>
      <c r="E13" s="8" t="s">
        <v>2027</v>
      </c>
      <c r="F13" s="9">
        <v>45352</v>
      </c>
      <c r="G13" s="8" t="s">
        <v>2028</v>
      </c>
      <c r="H13" s="8">
        <v>79626682</v>
      </c>
      <c r="I13" s="8" t="s">
        <v>2024</v>
      </c>
      <c r="J13" s="8" t="s">
        <v>96</v>
      </c>
      <c r="K13" s="8" t="s">
        <v>1955</v>
      </c>
      <c r="L13" s="8" t="s">
        <v>67</v>
      </c>
      <c r="M13" s="8" t="s">
        <v>2029</v>
      </c>
      <c r="N13" s="15">
        <v>20706000</v>
      </c>
      <c r="O13" s="8" t="s">
        <v>82</v>
      </c>
      <c r="P13" s="8"/>
      <c r="Q13" s="8" t="s">
        <v>157</v>
      </c>
      <c r="R13" s="8" t="s">
        <v>88</v>
      </c>
      <c r="S13" s="8" t="s">
        <v>76</v>
      </c>
      <c r="T13" s="8"/>
      <c r="U13" s="8">
        <v>900803668</v>
      </c>
      <c r="V13" s="8" t="s">
        <v>74</v>
      </c>
      <c r="W13" s="8" t="s">
        <v>67</v>
      </c>
      <c r="X13" s="8" t="s">
        <v>2030</v>
      </c>
      <c r="Y13" s="8" t="s">
        <v>92</v>
      </c>
      <c r="Z13" s="8" t="s">
        <v>126</v>
      </c>
      <c r="AA13" s="8"/>
      <c r="AB13" s="8"/>
      <c r="AC13" s="8" t="s">
        <v>157</v>
      </c>
      <c r="AD13" s="8" t="s">
        <v>67</v>
      </c>
      <c r="AE13" s="8" t="s">
        <v>67</v>
      </c>
      <c r="AF13" s="8" t="s">
        <v>102</v>
      </c>
      <c r="AG13" s="8">
        <v>52539334</v>
      </c>
      <c r="AH13" s="8"/>
      <c r="AI13" s="8" t="s">
        <v>157</v>
      </c>
      <c r="AJ13" s="8" t="s">
        <v>67</v>
      </c>
      <c r="AK13" s="8" t="s">
        <v>2018</v>
      </c>
      <c r="AL13" s="14">
        <f>305+365+360</f>
        <v>1030</v>
      </c>
      <c r="AM13" s="8" t="s">
        <v>106</v>
      </c>
      <c r="AN13" s="21">
        <v>0</v>
      </c>
      <c r="AO13" s="8" t="s">
        <v>107</v>
      </c>
      <c r="AP13" s="15">
        <f>26462268+26878368</f>
        <v>53340636</v>
      </c>
      <c r="AQ13" s="8">
        <v>360</v>
      </c>
      <c r="AR13" s="9">
        <v>45352</v>
      </c>
      <c r="AS13" s="9">
        <v>46387</v>
      </c>
      <c r="AT13" s="9" t="s">
        <v>67</v>
      </c>
      <c r="AU13" s="23">
        <v>100</v>
      </c>
      <c r="AV13" s="23">
        <v>100</v>
      </c>
      <c r="AW13" s="24">
        <v>100</v>
      </c>
      <c r="AX13" s="24">
        <f>23420628/26878368*100</f>
        <v>87.135602875888893</v>
      </c>
      <c r="AY13" s="11" t="s">
        <v>2048</v>
      </c>
    </row>
    <row r="14" spans="1:51" ht="38.25" customHeight="1" thickBot="1" x14ac:dyDescent="0.4">
      <c r="A14" s="1">
        <v>5</v>
      </c>
      <c r="B14" t="s">
        <v>2032</v>
      </c>
      <c r="C14" s="8" t="s">
        <v>69</v>
      </c>
      <c r="D14" s="8" t="s">
        <v>67</v>
      </c>
      <c r="E14" s="8" t="s">
        <v>2036</v>
      </c>
      <c r="F14" s="9">
        <v>44928</v>
      </c>
      <c r="G14" s="8" t="s">
        <v>2023</v>
      </c>
      <c r="H14" s="8">
        <v>79626682</v>
      </c>
      <c r="I14" s="8" t="s">
        <v>2024</v>
      </c>
      <c r="J14" s="8" t="s">
        <v>108</v>
      </c>
      <c r="K14" s="8" t="s">
        <v>1955</v>
      </c>
      <c r="L14" s="8" t="s">
        <v>67</v>
      </c>
      <c r="M14" s="8" t="s">
        <v>2037</v>
      </c>
      <c r="N14" s="15">
        <v>223134924</v>
      </c>
      <c r="O14" s="8" t="s">
        <v>82</v>
      </c>
      <c r="P14" s="8"/>
      <c r="Q14" s="8" t="s">
        <v>157</v>
      </c>
      <c r="R14" s="8" t="s">
        <v>88</v>
      </c>
      <c r="S14" s="8" t="s">
        <v>76</v>
      </c>
      <c r="T14" s="8"/>
      <c r="U14" s="8">
        <v>900617924</v>
      </c>
      <c r="V14" s="8" t="s">
        <v>122</v>
      </c>
      <c r="W14" s="8" t="s">
        <v>67</v>
      </c>
      <c r="X14" s="8" t="s">
        <v>2038</v>
      </c>
      <c r="Y14" s="8" t="s">
        <v>92</v>
      </c>
      <c r="Z14" s="8" t="s">
        <v>126</v>
      </c>
      <c r="AA14" s="8"/>
      <c r="AB14" s="8"/>
      <c r="AC14" s="8" t="s">
        <v>157</v>
      </c>
      <c r="AD14" s="8" t="s">
        <v>67</v>
      </c>
      <c r="AE14" s="8" t="s">
        <v>67</v>
      </c>
      <c r="AF14" s="8" t="s">
        <v>102</v>
      </c>
      <c r="AG14" s="10">
        <v>93123689</v>
      </c>
      <c r="AH14" s="8"/>
      <c r="AI14" s="8" t="s">
        <v>157</v>
      </c>
      <c r="AJ14" s="8" t="s">
        <v>67</v>
      </c>
      <c r="AK14" s="16" t="s">
        <v>2035</v>
      </c>
      <c r="AL14" s="14">
        <f>360+360+360+360</f>
        <v>1440</v>
      </c>
      <c r="AM14" s="8" t="s">
        <v>106</v>
      </c>
      <c r="AN14" s="14">
        <v>0</v>
      </c>
      <c r="AO14" s="8" t="s">
        <v>107</v>
      </c>
      <c r="AP14" s="15">
        <f>244466623+258401221+271579668</f>
        <v>774447512</v>
      </c>
      <c r="AQ14" s="8">
        <v>360</v>
      </c>
      <c r="AR14" s="9">
        <v>44928</v>
      </c>
      <c r="AS14" s="9">
        <v>46387</v>
      </c>
      <c r="AT14" s="9" t="s">
        <v>67</v>
      </c>
      <c r="AU14" s="23">
        <v>100</v>
      </c>
      <c r="AV14" s="23">
        <v>100</v>
      </c>
      <c r="AW14" s="24">
        <v>100</v>
      </c>
      <c r="AX14" s="24">
        <v>100</v>
      </c>
      <c r="AY14" s="8" t="s">
        <v>2049</v>
      </c>
    </row>
    <row r="15" spans="1:51" ht="38.25" customHeight="1" thickBot="1" x14ac:dyDescent="0.4">
      <c r="A15" s="1">
        <v>6</v>
      </c>
      <c r="B15" t="s">
        <v>2033</v>
      </c>
      <c r="C15" s="8" t="s">
        <v>69</v>
      </c>
      <c r="D15" s="8" t="s">
        <v>67</v>
      </c>
      <c r="E15" s="8" t="s">
        <v>2039</v>
      </c>
      <c r="F15" s="9">
        <v>43122</v>
      </c>
      <c r="G15" s="8" t="s">
        <v>2014</v>
      </c>
      <c r="H15" s="17">
        <v>52149556</v>
      </c>
      <c r="I15" s="17" t="s">
        <v>2015</v>
      </c>
      <c r="J15" s="8" t="s">
        <v>179</v>
      </c>
      <c r="K15" s="8" t="s">
        <v>1962</v>
      </c>
      <c r="L15" s="8" t="s">
        <v>2040</v>
      </c>
      <c r="M15" s="8" t="s">
        <v>2041</v>
      </c>
      <c r="N15" s="15">
        <v>257496432</v>
      </c>
      <c r="O15" s="8" t="s">
        <v>82</v>
      </c>
      <c r="P15" s="8"/>
      <c r="Q15" s="8" t="s">
        <v>157</v>
      </c>
      <c r="R15" s="8" t="s">
        <v>88</v>
      </c>
      <c r="S15" s="8" t="s">
        <v>76</v>
      </c>
      <c r="T15" s="8"/>
      <c r="U15" s="8">
        <v>860024423</v>
      </c>
      <c r="V15" s="8" t="s">
        <v>137</v>
      </c>
      <c r="W15" s="8" t="s">
        <v>67</v>
      </c>
      <c r="X15" s="8" t="s">
        <v>2042</v>
      </c>
      <c r="Y15" s="8" t="s">
        <v>92</v>
      </c>
      <c r="Z15" s="8" t="s">
        <v>126</v>
      </c>
      <c r="AA15" s="8"/>
      <c r="AB15" s="8"/>
      <c r="AC15" s="8" t="s">
        <v>157</v>
      </c>
      <c r="AD15" s="8" t="s">
        <v>67</v>
      </c>
      <c r="AE15" s="8" t="s">
        <v>67</v>
      </c>
      <c r="AF15" s="8" t="s">
        <v>102</v>
      </c>
      <c r="AG15" s="8">
        <v>13503540</v>
      </c>
      <c r="AH15" s="8"/>
      <c r="AI15" s="8" t="s">
        <v>157</v>
      </c>
      <c r="AJ15" s="8" t="s">
        <v>67</v>
      </c>
      <c r="AK15" s="8" t="s">
        <v>2043</v>
      </c>
      <c r="AL15" s="14">
        <f>1423+360+360+360+360+360</f>
        <v>3223</v>
      </c>
      <c r="AM15" s="8" t="s">
        <v>106</v>
      </c>
      <c r="AN15" s="14">
        <v>0</v>
      </c>
      <c r="AO15" s="8" t="s">
        <v>95</v>
      </c>
      <c r="AP15" s="22">
        <v>4131538907</v>
      </c>
      <c r="AQ15" s="8">
        <v>360</v>
      </c>
      <c r="AR15" s="9">
        <v>43122</v>
      </c>
      <c r="AS15" s="9">
        <v>46387</v>
      </c>
      <c r="AT15" s="9" t="s">
        <v>67</v>
      </c>
      <c r="AU15" s="23">
        <v>100</v>
      </c>
      <c r="AV15" s="23">
        <v>100</v>
      </c>
      <c r="AW15" s="24">
        <v>100</v>
      </c>
      <c r="AX15" s="24">
        <v>100</v>
      </c>
      <c r="AY15" s="18" t="s">
        <v>2047</v>
      </c>
    </row>
    <row r="16" spans="1:51" ht="38.25" customHeight="1" thickBot="1" x14ac:dyDescent="0.4">
      <c r="A16" s="1">
        <v>7</v>
      </c>
      <c r="B16" t="s">
        <v>2034</v>
      </c>
      <c r="C16" s="8" t="s">
        <v>69</v>
      </c>
      <c r="D16" s="8"/>
      <c r="E16" s="8" t="s">
        <v>2044</v>
      </c>
      <c r="F16" s="9">
        <v>43042</v>
      </c>
      <c r="G16" s="8" t="s">
        <v>2014</v>
      </c>
      <c r="H16" s="17">
        <v>52149556</v>
      </c>
      <c r="I16" s="17" t="s">
        <v>2015</v>
      </c>
      <c r="J16" s="8" t="s">
        <v>183</v>
      </c>
      <c r="K16" s="8" t="s">
        <v>1962</v>
      </c>
      <c r="L16" s="8" t="s">
        <v>2040</v>
      </c>
      <c r="M16" s="8" t="s">
        <v>2045</v>
      </c>
      <c r="N16" s="15">
        <v>21816218</v>
      </c>
      <c r="O16" s="8" t="s">
        <v>82</v>
      </c>
      <c r="P16" s="8"/>
      <c r="Q16" s="8" t="s">
        <v>157</v>
      </c>
      <c r="R16" s="8" t="s">
        <v>88</v>
      </c>
      <c r="S16" s="8" t="s">
        <v>76</v>
      </c>
      <c r="T16" s="8"/>
      <c r="U16" s="8">
        <v>860024423</v>
      </c>
      <c r="V16" s="8" t="s">
        <v>137</v>
      </c>
      <c r="W16" s="8"/>
      <c r="X16" s="8" t="s">
        <v>2042</v>
      </c>
      <c r="Y16" s="8" t="s">
        <v>92</v>
      </c>
      <c r="Z16" s="8" t="s">
        <v>126</v>
      </c>
      <c r="AA16" s="8"/>
      <c r="AB16" s="8"/>
      <c r="AC16" s="8" t="s">
        <v>157</v>
      </c>
      <c r="AD16" s="8"/>
      <c r="AE16" s="8"/>
      <c r="AF16" s="8" t="s">
        <v>102</v>
      </c>
      <c r="AG16" s="8">
        <v>13503540</v>
      </c>
      <c r="AH16" s="8"/>
      <c r="AI16" s="8" t="s">
        <v>157</v>
      </c>
      <c r="AJ16" s="8"/>
      <c r="AK16" s="8" t="s">
        <v>2043</v>
      </c>
      <c r="AL16" s="14">
        <f>58+360+360+360+360+360+360+360+360+360</f>
        <v>3298</v>
      </c>
      <c r="AM16" s="8" t="s">
        <v>106</v>
      </c>
      <c r="AN16" s="14">
        <v>0</v>
      </c>
      <c r="AO16" s="8" t="s">
        <v>95</v>
      </c>
      <c r="AP16" s="22">
        <v>1609451026</v>
      </c>
      <c r="AQ16" s="8">
        <v>360</v>
      </c>
      <c r="AR16" s="19">
        <v>43042</v>
      </c>
      <c r="AS16" s="9">
        <v>46387</v>
      </c>
      <c r="AT16" s="9"/>
      <c r="AU16" s="23">
        <v>100</v>
      </c>
      <c r="AV16" s="23">
        <v>100</v>
      </c>
      <c r="AW16" s="24">
        <v>100</v>
      </c>
      <c r="AX16" s="24">
        <v>100</v>
      </c>
      <c r="AY16" s="16" t="s">
        <v>2046</v>
      </c>
    </row>
    <row r="17" spans="1:51" ht="15" thickBot="1" x14ac:dyDescent="0.4">
      <c r="A17" s="1">
        <v>-1</v>
      </c>
      <c r="C17" s="2" t="s">
        <v>67</v>
      </c>
      <c r="D17" s="2" t="s">
        <v>67</v>
      </c>
      <c r="E17" s="2" t="s">
        <v>67</v>
      </c>
      <c r="F17" s="2" t="s">
        <v>67</v>
      </c>
      <c r="G17" s="2" t="s">
        <v>67</v>
      </c>
      <c r="H17" s="2" t="s">
        <v>67</v>
      </c>
      <c r="I17" s="2" t="s">
        <v>67</v>
      </c>
      <c r="J17" s="2" t="s">
        <v>67</v>
      </c>
      <c r="K17" s="2" t="s">
        <v>67</v>
      </c>
      <c r="L17" s="2" t="s">
        <v>67</v>
      </c>
      <c r="M17" s="2" t="s">
        <v>67</v>
      </c>
      <c r="N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H17" s="2" t="s">
        <v>67</v>
      </c>
      <c r="AI17" s="2" t="s">
        <v>67</v>
      </c>
      <c r="AJ17" s="2" t="s">
        <v>67</v>
      </c>
      <c r="AK17" s="2" t="s">
        <v>67</v>
      </c>
      <c r="AL17" s="2" t="s">
        <v>67</v>
      </c>
      <c r="AM17" s="2" t="s">
        <v>67</v>
      </c>
      <c r="AN17" s="2" t="s">
        <v>67</v>
      </c>
      <c r="AO17" s="2" t="s">
        <v>67</v>
      </c>
      <c r="AP17" s="2" t="s">
        <v>67</v>
      </c>
      <c r="AQ17" s="2" t="s">
        <v>67</v>
      </c>
      <c r="AR17" s="2" t="s">
        <v>67</v>
      </c>
      <c r="AS17" s="2" t="s">
        <v>67</v>
      </c>
      <c r="AT17" s="2" t="s">
        <v>67</v>
      </c>
      <c r="AU17" s="2" t="s">
        <v>67</v>
      </c>
      <c r="AV17" s="2" t="s">
        <v>67</v>
      </c>
      <c r="AW17" s="2" t="s">
        <v>67</v>
      </c>
      <c r="AX17" s="2" t="s">
        <v>67</v>
      </c>
      <c r="AY17" s="2" t="s">
        <v>67</v>
      </c>
    </row>
    <row r="18" spans="1:51" x14ac:dyDescent="0.35">
      <c r="A18" s="1">
        <v>999999</v>
      </c>
      <c r="B18" t="s">
        <v>68</v>
      </c>
      <c r="C18" s="2" t="s">
        <v>67</v>
      </c>
      <c r="D18" s="2" t="s">
        <v>67</v>
      </c>
      <c r="E18" s="2" t="s">
        <v>67</v>
      </c>
      <c r="F18" s="2" t="s">
        <v>67</v>
      </c>
      <c r="G18" s="3"/>
      <c r="H18" s="3"/>
      <c r="I18" s="3"/>
      <c r="J18" s="2" t="s">
        <v>67</v>
      </c>
      <c r="K18" s="2" t="s">
        <v>67</v>
      </c>
      <c r="L18" s="2" t="s">
        <v>67</v>
      </c>
      <c r="M18" s="2" t="s">
        <v>67</v>
      </c>
      <c r="O18" s="2" t="s">
        <v>67</v>
      </c>
      <c r="P18" s="2" t="s">
        <v>67</v>
      </c>
      <c r="Q18" s="2" t="s">
        <v>67</v>
      </c>
      <c r="R18" s="2" t="s">
        <v>67</v>
      </c>
      <c r="S18" s="2" t="s">
        <v>67</v>
      </c>
      <c r="T18" s="2" t="s">
        <v>67</v>
      </c>
      <c r="U18" s="2" t="s">
        <v>67</v>
      </c>
      <c r="V18" s="2" t="s">
        <v>67</v>
      </c>
      <c r="W18" s="2" t="s">
        <v>67</v>
      </c>
      <c r="X18" s="2" t="s">
        <v>67</v>
      </c>
      <c r="Y18" s="2" t="s">
        <v>67</v>
      </c>
      <c r="Z18" s="2" t="s">
        <v>67</v>
      </c>
      <c r="AA18" s="2" t="s">
        <v>67</v>
      </c>
      <c r="AB18" s="2" t="s">
        <v>67</v>
      </c>
      <c r="AC18" s="2" t="s">
        <v>67</v>
      </c>
      <c r="AD18" s="2" t="s">
        <v>67</v>
      </c>
      <c r="AE18" s="2" t="s">
        <v>67</v>
      </c>
      <c r="AF18" s="2" t="s">
        <v>67</v>
      </c>
      <c r="AG18" s="2" t="s">
        <v>67</v>
      </c>
      <c r="AH18" s="2" t="s">
        <v>67</v>
      </c>
      <c r="AI18" s="2" t="s">
        <v>67</v>
      </c>
      <c r="AJ18" s="2" t="s">
        <v>67</v>
      </c>
      <c r="AK18" s="2" t="s">
        <v>67</v>
      </c>
      <c r="AL18" s="2" t="s">
        <v>67</v>
      </c>
      <c r="AM18" s="2" t="s">
        <v>67</v>
      </c>
      <c r="AO18" s="2" t="s">
        <v>67</v>
      </c>
      <c r="AQ18" s="2" t="s">
        <v>67</v>
      </c>
      <c r="AR18" s="2" t="s">
        <v>67</v>
      </c>
      <c r="AS18" s="2" t="s">
        <v>67</v>
      </c>
      <c r="AT18" s="2" t="s">
        <v>67</v>
      </c>
      <c r="AU18" s="2" t="s">
        <v>67</v>
      </c>
      <c r="AV18" s="2" t="s">
        <v>67</v>
      </c>
      <c r="AW18" s="2" t="s">
        <v>67</v>
      </c>
      <c r="AX18" s="2" t="s">
        <v>67</v>
      </c>
      <c r="AY18" s="2" t="s">
        <v>67</v>
      </c>
    </row>
    <row r="351008" spans="1:10" x14ac:dyDescent="0.35">
      <c r="A351008" t="s">
        <v>69</v>
      </c>
      <c r="B351008" t="s">
        <v>70</v>
      </c>
      <c r="C351008" t="s">
        <v>1933</v>
      </c>
      <c r="D351008" t="s">
        <v>74</v>
      </c>
      <c r="E351008" t="s">
        <v>75</v>
      </c>
      <c r="F351008" t="s">
        <v>76</v>
      </c>
      <c r="G351008" t="s">
        <v>79</v>
      </c>
      <c r="H351008" t="s">
        <v>76</v>
      </c>
      <c r="I351008" t="s">
        <v>80</v>
      </c>
      <c r="J351008" t="s">
        <v>81</v>
      </c>
    </row>
    <row r="351009" spans="1:10" x14ac:dyDescent="0.35">
      <c r="A351009" t="s">
        <v>82</v>
      </c>
      <c r="B351009" t="s">
        <v>83</v>
      </c>
      <c r="C351009" t="s">
        <v>1934</v>
      </c>
      <c r="D351009" t="s">
        <v>87</v>
      </c>
      <c r="E351009" t="s">
        <v>88</v>
      </c>
      <c r="F351009" t="s">
        <v>89</v>
      </c>
      <c r="G351009" t="s">
        <v>92</v>
      </c>
      <c r="H351009" t="s">
        <v>93</v>
      </c>
      <c r="I351009" t="s">
        <v>94</v>
      </c>
      <c r="J351009" t="s">
        <v>95</v>
      </c>
    </row>
    <row r="351010" spans="1:10" x14ac:dyDescent="0.35">
      <c r="B351010" t="s">
        <v>96</v>
      </c>
      <c r="C351010" t="s">
        <v>1935</v>
      </c>
      <c r="D351010" t="s">
        <v>100</v>
      </c>
      <c r="E351010" t="s">
        <v>101</v>
      </c>
      <c r="F351010" t="s">
        <v>102</v>
      </c>
      <c r="G351010" t="s">
        <v>105</v>
      </c>
      <c r="H351010" t="s">
        <v>102</v>
      </c>
      <c r="I351010" t="s">
        <v>106</v>
      </c>
      <c r="J351010" t="s">
        <v>107</v>
      </c>
    </row>
    <row r="351011" spans="1:10" x14ac:dyDescent="0.35">
      <c r="B351011" t="s">
        <v>108</v>
      </c>
      <c r="C351011" t="s">
        <v>1936</v>
      </c>
      <c r="D351011" t="s">
        <v>112</v>
      </c>
      <c r="E351011" t="s">
        <v>113</v>
      </c>
      <c r="F351011" t="s">
        <v>114</v>
      </c>
      <c r="G351011" t="s">
        <v>113</v>
      </c>
      <c r="H351011" t="s">
        <v>114</v>
      </c>
      <c r="J351011" t="s">
        <v>117</v>
      </c>
    </row>
    <row r="351012" spans="1:10" x14ac:dyDescent="0.35">
      <c r="B351012" t="s">
        <v>118</v>
      </c>
      <c r="C351012" t="s">
        <v>1937</v>
      </c>
      <c r="D351012" t="s">
        <v>122</v>
      </c>
      <c r="F351012" t="s">
        <v>123</v>
      </c>
      <c r="H351012" t="s">
        <v>126</v>
      </c>
    </row>
    <row r="351013" spans="1:10" x14ac:dyDescent="0.35">
      <c r="B351013" t="s">
        <v>127</v>
      </c>
      <c r="C351013" t="s">
        <v>1938</v>
      </c>
      <c r="D351013" t="s">
        <v>131</v>
      </c>
    </row>
    <row r="351014" spans="1:10" x14ac:dyDescent="0.35">
      <c r="B351014" t="s">
        <v>134</v>
      </c>
      <c r="C351014" t="s">
        <v>1939</v>
      </c>
      <c r="D351014" t="s">
        <v>137</v>
      </c>
    </row>
    <row r="351015" spans="1:10" x14ac:dyDescent="0.35">
      <c r="B351015" t="s">
        <v>139</v>
      </c>
      <c r="C351015" t="s">
        <v>1940</v>
      </c>
      <c r="D351015" t="s">
        <v>142</v>
      </c>
    </row>
    <row r="351016" spans="1:10" x14ac:dyDescent="0.35">
      <c r="B351016" t="s">
        <v>144</v>
      </c>
      <c r="C351016" t="s">
        <v>1941</v>
      </c>
      <c r="D351016" t="s">
        <v>147</v>
      </c>
    </row>
    <row r="351017" spans="1:10" x14ac:dyDescent="0.35">
      <c r="B351017" t="s">
        <v>149</v>
      </c>
      <c r="C351017" t="s">
        <v>1942</v>
      </c>
      <c r="D351017" t="s">
        <v>152</v>
      </c>
    </row>
    <row r="351018" spans="1:10" x14ac:dyDescent="0.35">
      <c r="B351018" t="s">
        <v>154</v>
      </c>
      <c r="C351018" t="s">
        <v>1943</v>
      </c>
      <c r="D351018" t="s">
        <v>157</v>
      </c>
    </row>
    <row r="351019" spans="1:10" x14ac:dyDescent="0.35">
      <c r="B351019" t="s">
        <v>159</v>
      </c>
      <c r="C351019" t="s">
        <v>1944</v>
      </c>
    </row>
    <row r="351020" spans="1:10" x14ac:dyDescent="0.35">
      <c r="B351020" t="s">
        <v>163</v>
      </c>
      <c r="C351020" t="s">
        <v>1945</v>
      </c>
    </row>
    <row r="351021" spans="1:10" x14ac:dyDescent="0.35">
      <c r="B351021" t="s">
        <v>167</v>
      </c>
      <c r="C351021" t="s">
        <v>1946</v>
      </c>
    </row>
    <row r="351022" spans="1:10" x14ac:dyDescent="0.35">
      <c r="B351022" t="s">
        <v>171</v>
      </c>
      <c r="C351022" t="s">
        <v>1947</v>
      </c>
    </row>
    <row r="351023" spans="1:10" x14ac:dyDescent="0.35">
      <c r="B351023" t="s">
        <v>175</v>
      </c>
      <c r="C351023" t="s">
        <v>1948</v>
      </c>
    </row>
    <row r="351024" spans="1:10" x14ac:dyDescent="0.35">
      <c r="B351024" t="s">
        <v>179</v>
      </c>
      <c r="C351024" t="s">
        <v>1949</v>
      </c>
    </row>
    <row r="351025" spans="2:3" x14ac:dyDescent="0.35">
      <c r="B351025" t="s">
        <v>183</v>
      </c>
      <c r="C351025" t="s">
        <v>1950</v>
      </c>
    </row>
    <row r="351026" spans="2:3" x14ac:dyDescent="0.35">
      <c r="B351026" t="s">
        <v>187</v>
      </c>
      <c r="C351026" t="s">
        <v>1951</v>
      </c>
    </row>
    <row r="351027" spans="2:3" x14ac:dyDescent="0.35">
      <c r="B351027" t="s">
        <v>191</v>
      </c>
      <c r="C351027" t="s">
        <v>1952</v>
      </c>
    </row>
    <row r="351028" spans="2:3" x14ac:dyDescent="0.35">
      <c r="B351028" t="s">
        <v>195</v>
      </c>
      <c r="C351028" t="s">
        <v>1953</v>
      </c>
    </row>
    <row r="351029" spans="2:3" x14ac:dyDescent="0.35">
      <c r="B351029" t="s">
        <v>198</v>
      </c>
      <c r="C351029" t="s">
        <v>1954</v>
      </c>
    </row>
    <row r="351030" spans="2:3" x14ac:dyDescent="0.35">
      <c r="B351030" t="s">
        <v>201</v>
      </c>
      <c r="C351030" t="s">
        <v>1955</v>
      </c>
    </row>
    <row r="351031" spans="2:3" x14ac:dyDescent="0.35">
      <c r="B351031" t="s">
        <v>204</v>
      </c>
      <c r="C351031" t="s">
        <v>1956</v>
      </c>
    </row>
    <row r="351032" spans="2:3" x14ac:dyDescent="0.35">
      <c r="B351032" t="s">
        <v>207</v>
      </c>
      <c r="C351032" t="s">
        <v>1957</v>
      </c>
    </row>
    <row r="351033" spans="2:3" x14ac:dyDescent="0.35">
      <c r="B351033" t="s">
        <v>210</v>
      </c>
      <c r="C351033" t="s">
        <v>1958</v>
      </c>
    </row>
    <row r="351034" spans="2:3" x14ac:dyDescent="0.35">
      <c r="B351034" t="s">
        <v>213</v>
      </c>
      <c r="C351034" t="s">
        <v>1959</v>
      </c>
    </row>
    <row r="351035" spans="2:3" x14ac:dyDescent="0.35">
      <c r="B351035" t="s">
        <v>216</v>
      </c>
      <c r="C351035" t="s">
        <v>1960</v>
      </c>
    </row>
    <row r="351036" spans="2:3" x14ac:dyDescent="0.35">
      <c r="B351036" t="s">
        <v>219</v>
      </c>
      <c r="C351036" t="s">
        <v>1961</v>
      </c>
    </row>
    <row r="351037" spans="2:3" x14ac:dyDescent="0.35">
      <c r="B351037" t="s">
        <v>222</v>
      </c>
      <c r="C351037" t="s">
        <v>1962</v>
      </c>
    </row>
    <row r="351038" spans="2:3" x14ac:dyDescent="0.35">
      <c r="B351038" t="s">
        <v>225</v>
      </c>
      <c r="C351038" t="s">
        <v>128</v>
      </c>
    </row>
    <row r="351039" spans="2:3" x14ac:dyDescent="0.35">
      <c r="B351039" t="s">
        <v>228</v>
      </c>
    </row>
    <row r="351040" spans="2:3" x14ac:dyDescent="0.35">
      <c r="B351040" t="s">
        <v>231</v>
      </c>
    </row>
    <row r="351041" spans="2:2" x14ac:dyDescent="0.35">
      <c r="B351041" t="s">
        <v>234</v>
      </c>
    </row>
    <row r="351042" spans="2:2" x14ac:dyDescent="0.35">
      <c r="B351042" t="s">
        <v>237</v>
      </c>
    </row>
    <row r="351043" spans="2:2" x14ac:dyDescent="0.35">
      <c r="B351043" t="s">
        <v>240</v>
      </c>
    </row>
    <row r="351044" spans="2:2" x14ac:dyDescent="0.35">
      <c r="B351044" t="s">
        <v>243</v>
      </c>
    </row>
    <row r="351045" spans="2:2" x14ac:dyDescent="0.35">
      <c r="B351045" t="s">
        <v>246</v>
      </c>
    </row>
    <row r="351046" spans="2:2" x14ac:dyDescent="0.35">
      <c r="B351046" t="s">
        <v>249</v>
      </c>
    </row>
    <row r="351047" spans="2:2" x14ac:dyDescent="0.35">
      <c r="B351047" t="s">
        <v>252</v>
      </c>
    </row>
    <row r="351048" spans="2:2" x14ac:dyDescent="0.35">
      <c r="B351048" t="s">
        <v>255</v>
      </c>
    </row>
    <row r="351049" spans="2:2" x14ac:dyDescent="0.35">
      <c r="B351049" t="s">
        <v>258</v>
      </c>
    </row>
    <row r="351050" spans="2:2" x14ac:dyDescent="0.35">
      <c r="B351050" t="s">
        <v>261</v>
      </c>
    </row>
    <row r="351051" spans="2:2" x14ac:dyDescent="0.35">
      <c r="B351051" t="s">
        <v>264</v>
      </c>
    </row>
    <row r="351052" spans="2:2" x14ac:dyDescent="0.35">
      <c r="B351052" t="s">
        <v>267</v>
      </c>
    </row>
    <row r="351053" spans="2:2" x14ac:dyDescent="0.35">
      <c r="B351053" t="s">
        <v>270</v>
      </c>
    </row>
    <row r="351054" spans="2:2" x14ac:dyDescent="0.35">
      <c r="B351054" t="s">
        <v>273</v>
      </c>
    </row>
    <row r="351055" spans="2:2" x14ac:dyDescent="0.35">
      <c r="B351055" t="s">
        <v>276</v>
      </c>
    </row>
    <row r="351056" spans="2:2" x14ac:dyDescent="0.35">
      <c r="B351056" t="s">
        <v>279</v>
      </c>
    </row>
    <row r="351057" spans="2:2" x14ac:dyDescent="0.35">
      <c r="B351057" t="s">
        <v>282</v>
      </c>
    </row>
    <row r="351058" spans="2:2" x14ac:dyDescent="0.35">
      <c r="B351058" t="s">
        <v>285</v>
      </c>
    </row>
  </sheetData>
  <mergeCells count="1">
    <mergeCell ref="B8:AY8"/>
  </mergeCells>
  <dataValidations xWindow="1322" yWindow="535" count="106">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U12 T13:U13 T14:T16" xr:uid="{B7C01B80-1328-466B-8F28-FC1DF99EA9B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2 U14:U16" xr:uid="{BFF4E4A8-9B2A-450D-80B1-40F21BE773B4}">
      <formula1>-999999999</formula1>
      <formula2>999999999</formula2>
    </dataValidation>
    <dataValidation type="decimal" allowBlank="1" showInputMessage="1" showErrorMessage="1" errorTitle="Entrada no válida" error="Por favor escriba un número" promptTitle="Escriba un número en esta casilla" sqref="G18:I18"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830B17F4-52DA-44E9-B687-640FA8A79294}">
      <formula1>$D$351006:$D$351017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B888FCB8-5D79-4113-AB5E-E1037DA6E497}">
      <formula1>$D$351006:$D$351017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1E4271A9-85B5-4844-85F7-1EDD43B4A660}">
      <formula1>$H$351010:$H$351015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8646115A-4ED1-4140-BE8D-B4797C76206E}">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C538FBA3-D1C1-40DF-BA62-B75A7835DB5F}">
      <formula1>$H$351010:$H$351015</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8250715A-E042-4D21-B4ED-EE63FECD1861}">
      <formula1>$I$351010:$I$351013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A329E30F-5A91-4453-87BA-06DE241F1941}">
      <formula1>$C$351006:$C$351037</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E64AFACD-91E7-45B8-BB26-5F9895F038B3}">
      <formula1>$A$351006:$A$351008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2ECCC3A6-07C4-4E9D-BB41-15693F777AFB}">
      <formula1>$D$351006:$D$351017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EE87B8EC-C5A4-4A30-AAFF-F6C9879DA246}">
      <formula1>$G$351006:$G$351010</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33872849-B548-4A99-A18F-D10CC212EB67}">
      <formula1>$J$351006:$J$351010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6FED1DA-E11B-47E8-A3D9-B645E169DB03}">
      <formula1>$E$351011:$E$351015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18DA09DC-0572-40FC-9410-A3EB37782B3B}">
      <formula1>$B$351010:$B$351061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12C5FC58-933F-4C23-8703-4CF19C3B5216}">
      <formula1>$F$351010:$F$351015</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301DA695-8521-4925-B3FF-42853714266B}">
      <formula1>$A$351011:$A$351013</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2" xr:uid="{A271334C-F9CA-4FB8-83D7-05501B63C375}">
      <formula1>$I$351004:$I$351007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2" xr:uid="{A6BA2324-1AE8-46F6-8E83-FE043459A71E}">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2" xr:uid="{2E7444BF-BEA4-476C-BCA8-595E14C01FA5}">
      <formula1>$H$351004:$H$351009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2" xr:uid="{70728C0F-4E37-4E74-8714-0991D0A11854}">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2" xr:uid="{3A8DA2EC-0F1F-40FE-882A-462075E8F3CE}">
      <formula1>$H$351004:$H$351009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2" xr:uid="{AC60321D-44B3-4C68-9865-2648C86D37EF}">
      <formula1>$G$351004:$G$351008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V14" xr:uid="{72537B49-3431-451D-94F4-B87B0CF38FB1}">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2 S14" xr:uid="{0A9C54D4-99C0-49A3-AFB7-9D7F37665500}">
      <formula1>$F$351004:$F$351009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2" xr:uid="{4F06786A-25C3-42DC-ADF3-A3C3642C427F}">
      <formula1>$E$351004:$E$351008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2" xr:uid="{6154394F-6833-46B0-BC5F-D6B9069EF1BB}">
      <formula1>$D$351004:$D$351015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2" xr:uid="{E69715B1-4B93-491D-BE28-E66950A2D114}">
      <formula1>$A$351004:$A$351006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2" xr:uid="{3F4D1DDD-8FC6-44B7-AE69-BC0E8E7D0C14}">
      <formula1>$C$351004:$C$351035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2 J14" xr:uid="{6BE99D2A-59D0-4660-82AC-A250BE5CEE93}">
      <formula1>$B$351004:$B$351055</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2" xr:uid="{512878AD-C474-4EB2-AAA2-1FA179FD2A2D}">
      <formula1>$A$351004:$A$351006</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3" xr:uid="{81BD5CC2-5993-484C-8D09-D5C725819DB2}">
      <formula1>$A$351002:$A$351004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3" xr:uid="{2A92081F-59CF-4FB2-8307-059FAE8C24CD}">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3" xr:uid="{F5F3B14D-519C-40D0-A113-0AF3BE4C7331}">
      <formula1>$C$351002:$C$351033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3" xr:uid="{799676F8-67BB-4EB3-B00F-2431E344D1DD}">
      <formula1>$A$351002:$A$351004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3" xr:uid="{7E610EFF-161F-4760-97E2-181099BB774B}">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3" xr:uid="{A9D1277C-93E1-4BA7-82BD-4BD7685F1164}">
      <formula1>$F$351002:$F$351007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3" xr:uid="{06A13A62-E505-4AFA-839B-89DC303DD35B}">
      <formula1>$D$351002:$D$351013</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3" xr:uid="{24F20A99-040C-49A7-A8BB-ABDE6CA0D7FF}">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3" xr:uid="{5178002A-A1F9-421F-BAC5-BA581B19364D}">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3" xr:uid="{4BDBAC51-FC86-45FF-9C68-E394F4F04006}">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3" xr:uid="{F40A93DF-CD2D-44F1-990F-57F45853E765}">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3" xr:uid="{5292E81B-60D5-4AD9-B233-2EFC9EEA2408}">
      <formula1>$D$351002:$D$351013</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3" xr:uid="{DE291AE9-9DE1-4E93-853D-958E5A8E5254}">
      <formula1>$I$351002:$I$351005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3" xr:uid="{CC27866C-8917-4661-8EB2-3E0C81D5A154}">
      <formula1>$D$351008:$D$351019</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2:AO13" xr:uid="{56A17837-4EE0-4DD3-821E-F268FBF6DFF3}">
      <formula1>$J$351009:$J$351013</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2 AN14:AN16" xr:uid="{59B681A9-ED42-4EC7-BABF-1D844F723E93}">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18D1D346-1EA2-4001-88AF-B3114C779C59}">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6" xr:uid="{C0FDCD86-C645-4A81-A530-D78F15685974}">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6" xr:uid="{5BB0BBD0-47CA-49DA-95FE-0660B670FEE6}">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6" xr:uid="{6E66177B-DB1F-40C0-9724-1851E091F4D5}">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4" xr:uid="{35F23675-58EE-4D20-AECD-70C2F277B7EC}">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4" xr:uid="{991E66D9-48AC-4D60-92C1-A549391DE209}">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6" xr:uid="{8CC9C278-A316-49DA-AE65-E028586CBBA7}">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6" xr:uid="{5064780D-1D1A-435D-B549-AEC908A2AF75}">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6" xr:uid="{BF059CCD-FCF9-4D3C-8406-E54A41EB6E2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6" xr:uid="{E52CD7D7-FBD7-4382-B04D-DB4CDBE3B365}">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6" xr:uid="{ECC4193A-5FEB-4C27-8943-DE638892DB24}">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6" xr:uid="{F1E94D6B-317C-4F82-808D-FEC9D0B9651A}">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6" xr:uid="{151EED3E-2429-43A8-AC22-4D588B803C3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6" xr:uid="{6FB37684-239E-43AF-8509-6E4000E2A514}">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6" xr:uid="{01A751AD-E98C-48D6-9C6A-CEA5ED571AA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6" xr:uid="{B6F9A2ED-9892-48B5-8F56-376A7D91ED3B}">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6" xr:uid="{9C5FDF68-4DC0-4C8F-9173-A157789B311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6" xr:uid="{7F4220E7-8BF8-4FB4-95FE-63A1CD033D59}">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6" xr:uid="{C4D8E213-3713-48BC-B545-A44CBBD60ED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6" xr:uid="{909AA3C8-0973-4BBD-9A2C-CDA78DDCF0C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6" xr:uid="{E9F855A7-3C56-44AB-968A-1A023B2F5F7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6" xr:uid="{42A38A44-6D4A-45E7-B4A7-73FBE4870008}">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6" xr:uid="{1E69494D-D121-4936-81E5-5E226955AD6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6" xr:uid="{FB6DD9DE-194E-4241-A9B0-EDFECBDFAE78}">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6" xr:uid="{37B459D2-2918-4011-918A-8F3F3C3C34E5}">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6" xr:uid="{4637AF45-0CF2-474B-A076-5DDAAB6B235A}">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6" xr:uid="{4BED9EC6-296E-491E-B5A8-D2A4B4EB4F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6" xr:uid="{8D3E9BAB-600C-4CF0-BC9B-5FA8D87658B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6" xr:uid="{77B23B90-4C23-4D62-8D5F-5760640896B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6" xr:uid="{BEA9E141-CEF1-44DC-AC88-B0A735CF51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5" xr:uid="{EE62C817-1547-4BC8-BBA6-3578CF94A8AB}">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4:AO16" xr:uid="{6A3BAE31-D1BB-407D-B7B2-E875158FE928}">
      <formula1>$J$351004:$J$351008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4" xr:uid="{0FDE93C4-C8C4-4AFD-9280-53CBCA72514B}">
      <formula1>$C$351005:$C$351036</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4" xr:uid="{4D131D09-C709-4DB5-A002-39EA27DE5D2E}">
      <formula1>$A$351005:$A$351007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4" xr:uid="{D576517A-4757-475F-8B98-33C02BC601A0}">
      <formula1>$D$351005:$D$351016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4" xr:uid="{3F744D22-10E2-490A-8209-C1D7547424C1}">
      <formula1>$E$351005:$E$351009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4" xr:uid="{E6B6E8A8-A3C0-4684-99C8-BE554E883137}">
      <formula1>$G$351005:$G$351009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4" xr:uid="{43B526FE-2FFC-4621-98F8-073077C318E5}">
      <formula1>$H$351005:$H$351010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4" xr:uid="{09CDDFC8-FA01-4F00-BBDD-EE283C116F23}">
      <formula1>$D$351005:$D$351016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4" xr:uid="{928E419C-6688-4682-9D09-9A92F6BD93E7}">
      <formula1>$H$351005:$H$351010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4" xr:uid="{2BE8D8E1-68E5-4304-AF26-CAD000962AF3}">
      <formula1>$D$351005:$D$351016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4" xr:uid="{D0740A8D-8169-497C-9519-6A1A7DF8ADBE}">
      <formula1>$I$351005:$I$351008</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4" xr:uid="{C6F52F2E-741F-4C16-82D3-718E8A713499}">
      <formula1>$A$351005:$A$351007</formula1>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Y16" xr:uid="{35D20798-48C7-415D-B5C2-19F23F28E462}">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5:C16" xr:uid="{F86B03B3-6E50-4A99-901A-5DA664232EF7}">
      <formula1>$A$351001:$A$351003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5:J16" xr:uid="{B0ED87DF-CE65-4F65-8F15-9E2708254FDF}">
      <formula1>$B$351001:$B$351052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5:K16" xr:uid="{FDDB59B1-D321-4049-BB64-B4E88A59C34F}">
      <formula1>$C$351001:$C$351032</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5:O16" xr:uid="{9A55FEDD-1E56-4E02-B05F-FDAEA8CB1C56}">
      <formula1>$A$351001:$A$351003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5:Q16" xr:uid="{913EE76D-81A6-4715-87A2-92C0B22D0CBB}">
      <formula1>$D$351001:$D$351012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5:R16" xr:uid="{915EDA23-BA4F-4214-A542-978612797852}">
      <formula1>$E$351001:$E$351005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5:S16" xr:uid="{DAB74B78-FF22-45B9-BA55-4F1C23AED9A2}">
      <formula1>$F$351001:$F$351006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5:V16" xr:uid="{C118ED3D-59CF-43D8-A63E-3F5DC098CB80}">
      <formula1>$D$351001:$D$351012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5:Y16" xr:uid="{2A59BF5A-2132-4966-98F6-4537E71E898C}">
      <formula1>$G$351001:$G$351005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5:Z16" xr:uid="{87901CAA-365F-4C5B-961E-5438CC1D089B}">
      <formula1>$H$351001:$H$351006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5:AC16" xr:uid="{0B4852F4-6EC3-43F3-AC0D-168C7BCA2965}">
      <formula1>$D$351001:$D$351012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5:AF16" xr:uid="{360D4940-5259-4E5A-B2C3-CB4C2EAB6500}">
      <formula1>$H$351001:$H$351006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5:AI16" xr:uid="{E3067A9E-EFF3-4252-820B-234C108C63A2}">
      <formula1>$D$351001:$D$351012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5:AM16" xr:uid="{81322EF3-15B9-4CA2-BF5D-93FE13EA23E6}">
      <formula1>$I$351001:$I$351004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F28" sqref="F28"/>
    </sheetView>
  </sheetViews>
  <sheetFormatPr baseColWidth="10" defaultColWidth="9.179687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 t="s">
        <v>1</v>
      </c>
    </row>
    <row r="2" spans="1:21" x14ac:dyDescent="0.35">
      <c r="B2" s="1" t="s">
        <v>2</v>
      </c>
      <c r="C2" s="1">
        <v>425</v>
      </c>
      <c r="D2" s="1" t="s">
        <v>1963</v>
      </c>
    </row>
    <row r="3" spans="1:21" x14ac:dyDescent="0.35">
      <c r="B3" s="1" t="s">
        <v>4</v>
      </c>
      <c r="C3" s="1">
        <v>1</v>
      </c>
    </row>
    <row r="4" spans="1:21" x14ac:dyDescent="0.35">
      <c r="B4" s="1" t="s">
        <v>5</v>
      </c>
      <c r="C4" s="1">
        <v>66</v>
      </c>
    </row>
    <row r="5" spans="1:21" x14ac:dyDescent="0.35">
      <c r="B5" s="1" t="s">
        <v>6</v>
      </c>
      <c r="C5" s="5">
        <v>46022</v>
      </c>
    </row>
    <row r="6" spans="1:21" x14ac:dyDescent="0.35">
      <c r="B6" s="1" t="s">
        <v>7</v>
      </c>
      <c r="C6" s="1">
        <v>1</v>
      </c>
      <c r="D6" s="1" t="s">
        <v>8</v>
      </c>
    </row>
    <row r="8" spans="1:21" x14ac:dyDescent="0.35">
      <c r="A8" s="1" t="s">
        <v>9</v>
      </c>
      <c r="B8" s="25" t="s">
        <v>1964</v>
      </c>
      <c r="C8" s="26"/>
      <c r="D8" s="26"/>
      <c r="E8" s="26"/>
      <c r="F8" s="26"/>
      <c r="G8" s="26"/>
      <c r="H8" s="26"/>
      <c r="I8" s="26"/>
      <c r="J8" s="26"/>
      <c r="K8" s="26"/>
      <c r="L8" s="26"/>
      <c r="M8" s="26"/>
      <c r="N8" s="26"/>
      <c r="O8" s="26"/>
      <c r="P8" s="26"/>
      <c r="Q8" s="26"/>
      <c r="R8" s="26"/>
      <c r="S8" s="26"/>
      <c r="T8" s="26"/>
      <c r="U8" s="26"/>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35">
      <c r="A11" s="1">
        <v>1</v>
      </c>
      <c r="B11" t="s">
        <v>66</v>
      </c>
      <c r="C11" s="6" t="s">
        <v>82</v>
      </c>
      <c r="D11" s="6" t="s">
        <v>2010</v>
      </c>
      <c r="E11" s="6" t="s">
        <v>128</v>
      </c>
      <c r="F11" s="6" t="s">
        <v>67</v>
      </c>
      <c r="G11" s="6" t="s">
        <v>67</v>
      </c>
      <c r="H11" s="6"/>
      <c r="I11" s="6" t="s">
        <v>67</v>
      </c>
      <c r="J11" s="7" t="s">
        <v>67</v>
      </c>
      <c r="K11" s="6" t="s">
        <v>113</v>
      </c>
      <c r="L11" s="6" t="s">
        <v>123</v>
      </c>
      <c r="M11" s="6"/>
      <c r="N11" s="6"/>
      <c r="O11" s="6" t="s">
        <v>157</v>
      </c>
      <c r="P11" s="6" t="s">
        <v>67</v>
      </c>
      <c r="Q11" s="6" t="s">
        <v>67</v>
      </c>
      <c r="R11" s="6" t="s">
        <v>67</v>
      </c>
      <c r="S11" s="6"/>
      <c r="T11" s="6"/>
      <c r="U11" s="6"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mergeCells count="1">
    <mergeCell ref="B8:U8"/>
  </mergeCells>
  <dataValidations disablePrompts="1"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696CBA4D-C021-4646-9497-1585A01379D9}">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6D802DEE-FE57-4E3A-B9FE-AD0217D2D246}">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32818571-F1DA-4F08-9388-02EC63EB4C1D}">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D905AD04-9F95-445C-8F22-832CE861D3DA}">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F02193D7-6BE8-43B5-977C-699266B24556}">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C83375BC-081C-450F-9C27-3F97BD8617FA}">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607F71DA-14AC-4BD2-9DDE-436EAB063E89}">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CF73B44F-0410-428A-8F91-AE5A3001B4C2}">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1394CD26-9220-4B9F-B5FA-7B44C1CE2D48}">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B1632780-D3FE-4F6B-93E7-9EF429D41F12}">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9C2FD373-0DB9-47D5-BE00-4C79A2AB1A9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1FB6B144-9E43-485F-93EA-59794BBDADA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6E46374C-433E-46CC-960F-5D4D7B000505}">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150E9AA1-7DEB-4419-8AC9-BC3ABF555E0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AC9B7D42-132E-4A80-9EA8-C04C0EE7D9F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269FB26B-0683-4E1D-8F1C-C6D1AEE719E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385B6CC2-B378-409F-A8F8-76D3AEC1E2F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4C5F6EC3-D30A-4B98-A332-D6FD8AB3CCD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869D6FC2-82E7-476D-9A96-25B79FD219EE}">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11" sqref="C11:AQ11"/>
    </sheetView>
  </sheetViews>
  <sheetFormatPr baseColWidth="10" defaultColWidth="9.1796875" defaultRowHeight="14.5" x14ac:dyDescent="0.3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 t="s">
        <v>1</v>
      </c>
    </row>
    <row r="2" spans="1:43" x14ac:dyDescent="0.35">
      <c r="B2" s="1" t="s">
        <v>2</v>
      </c>
      <c r="C2" s="1">
        <v>426</v>
      </c>
      <c r="D2" s="1" t="s">
        <v>1973</v>
      </c>
    </row>
    <row r="3" spans="1:43" x14ac:dyDescent="0.35">
      <c r="B3" s="1" t="s">
        <v>4</v>
      </c>
      <c r="C3" s="1">
        <v>1</v>
      </c>
    </row>
    <row r="4" spans="1:43" x14ac:dyDescent="0.35">
      <c r="B4" s="1" t="s">
        <v>5</v>
      </c>
      <c r="C4" s="1">
        <v>66</v>
      </c>
    </row>
    <row r="5" spans="1:43" x14ac:dyDescent="0.35">
      <c r="B5" s="1" t="s">
        <v>6</v>
      </c>
      <c r="C5" s="5">
        <v>46022</v>
      </c>
    </row>
    <row r="6" spans="1:43" x14ac:dyDescent="0.35">
      <c r="B6" s="1" t="s">
        <v>7</v>
      </c>
      <c r="C6" s="1">
        <v>1</v>
      </c>
      <c r="D6" s="1" t="s">
        <v>8</v>
      </c>
    </row>
    <row r="8" spans="1:43" x14ac:dyDescent="0.35">
      <c r="A8" s="1" t="s">
        <v>9</v>
      </c>
      <c r="B8" s="25" t="s">
        <v>1974</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35">
      <c r="A11" s="1">
        <v>1</v>
      </c>
      <c r="B11" t="s">
        <v>66</v>
      </c>
      <c r="C11" s="3" t="s">
        <v>82</v>
      </c>
      <c r="D11" s="3" t="s">
        <v>2011</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79E43154-36B7-4408-90C8-BEBBA4A0E75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83335735-27E8-43D8-B1A6-D4C28900509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76FF1661-8724-4933-906D-1CA6D1A4463C}">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E9C63849-07D3-43EF-89A3-50D152F9F59E}">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5982AE69-F67B-432E-90A0-8BD9E5205A0C}">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710621EB-3F57-461B-94A4-70D374AECCF4}">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EC7DD1B3-7EC3-4172-998F-2004CE68C017}">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D0D09B6F-79F8-4359-8B28-5389579D5C77}">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BAE17B96-8470-41B6-8D5D-C0473609EF9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B851BE57-FB88-49D3-9D18-235C444B5BD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B4ABF86A-668E-4963-BF07-506F88E013E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D0F0B3A-8774-40A0-A389-D62050045EB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C953FDCF-C2ED-4CD8-8568-9BB619B571E2}">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C3A7ADA6-2287-4DA3-954D-A604C52E4F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950D3E56-AA06-47B7-9085-9B728E5FF6A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8FE4BEFF-A87A-4E52-97CC-806F94CB6127}">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FD9BF907-A0CD-42D2-8C73-6E7983E76C29}">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BE82FD21-81EA-45EC-B4A3-C342077E906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CA4CA34E-D416-45D9-867E-D4662502EE3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E7AD91C4-B948-4F37-B1BA-57A65299F2EB}">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FA215DA-D4DC-4A7C-AFE3-FAC687F631C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7ABBCDEE-57D1-440F-8953-7775D7EE1FA4}">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F2D63FB8-12CE-4D23-A8B5-920C4D2CD2E6}">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FE520942-7BDF-46A8-8FE6-4A8A360D788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E7939ACE-B3D9-45A7-872C-D60E69E7F47C}">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E18A2469-27C8-4618-A530-4BF93494A25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80528486-E3EE-4745-9D3D-1C8603FD06F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816ED82C-9AE1-47B6-982D-9889CAC121EF}">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C7E9B023-3A7A-48B3-952B-E159E4BF2416}">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1C36EED7-ECE3-4F4D-87F8-77143CF84BD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C32B4539-1CE6-4BE1-B49D-33638F096CA7}">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22E94C0F-0EB8-4B20-9A1D-E8F65D7244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B1EC130A-71C8-458E-B439-91E6C0EC3A8D}">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7ABADE8C-0A0F-407F-86BE-DE3A80BE73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BE99F629-4394-4CA5-8BD3-9DD2E6F5F087}">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8E84AFA0-9004-429D-9076-5D09BFC204DE}">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4D0FE7CD-2F60-42B9-936B-A9707255857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12ECEFA4-60CA-4B17-A9AE-F99A7FB9CBE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664EB27E-4FAF-468E-8CEA-AF064C61A0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26A09CB0-CA11-4049-BF4A-1F9E365B54C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BB558C1E-703B-4094-9D15-FC801BD9DE06}">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C22" sqref="C22"/>
    </sheetView>
  </sheetViews>
  <sheetFormatPr baseColWidth="10" defaultColWidth="9.179687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 t="s">
        <v>1</v>
      </c>
    </row>
    <row r="2" spans="1:18" x14ac:dyDescent="0.35">
      <c r="B2" s="1" t="s">
        <v>2</v>
      </c>
      <c r="C2" s="1">
        <v>427</v>
      </c>
      <c r="D2" s="1" t="s">
        <v>1993</v>
      </c>
    </row>
    <row r="3" spans="1:18" x14ac:dyDescent="0.35">
      <c r="B3" s="1" t="s">
        <v>4</v>
      </c>
      <c r="C3" s="1">
        <v>1</v>
      </c>
    </row>
    <row r="4" spans="1:18" x14ac:dyDescent="0.35">
      <c r="B4" s="1" t="s">
        <v>5</v>
      </c>
      <c r="C4" s="1">
        <v>66</v>
      </c>
    </row>
    <row r="5" spans="1:18" x14ac:dyDescent="0.35">
      <c r="B5" s="1" t="s">
        <v>6</v>
      </c>
      <c r="C5" s="5">
        <v>46022</v>
      </c>
    </row>
    <row r="6" spans="1:18" x14ac:dyDescent="0.35">
      <c r="B6" s="1" t="s">
        <v>7</v>
      </c>
      <c r="C6" s="1">
        <v>1</v>
      </c>
      <c r="D6" s="1" t="s">
        <v>8</v>
      </c>
    </row>
    <row r="8" spans="1:18" x14ac:dyDescent="0.35">
      <c r="A8" s="1" t="s">
        <v>9</v>
      </c>
      <c r="B8" s="25" t="s">
        <v>1994</v>
      </c>
      <c r="C8" s="26"/>
      <c r="D8" s="26"/>
      <c r="E8" s="26"/>
      <c r="F8" s="26"/>
      <c r="G8" s="26"/>
      <c r="H8" s="26"/>
      <c r="I8" s="26"/>
      <c r="J8" s="26"/>
      <c r="K8" s="26"/>
      <c r="L8" s="26"/>
      <c r="M8" s="26"/>
      <c r="N8" s="26"/>
      <c r="O8" s="26"/>
      <c r="P8" s="26"/>
      <c r="Q8" s="26"/>
      <c r="R8" s="26"/>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35">
      <c r="A11" s="1">
        <v>1</v>
      </c>
      <c r="B11" t="s">
        <v>66</v>
      </c>
      <c r="C11" s="3" t="s">
        <v>82</v>
      </c>
      <c r="D11" s="3" t="s">
        <v>2012</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D718AB24-C4B6-456B-9AE9-F3646930024D}">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30C4F881-DBCD-4609-B5B3-9EF539F8A17E}">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D9CFD2D2-5BE4-412D-96AA-3CE5BC9E12D6}">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FE865C06-CE70-4ABE-A176-16DC29B07038}">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AD4C9AEA-434D-41E9-9486-31CCAE9D9652}">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8E3D2F67-DF04-4457-8F76-C9CC451BA8E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EEEF8693-45BE-4196-979A-0C47BF103241}">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3EBBA88D-301C-46A1-BCDB-096508A3183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C0EF2F3D-F62D-4C65-BE28-035B7CFD2D28}">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BD1884B8-2E75-4221-8317-2DFB082A22E2}">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EACD29E8-294C-4C23-9950-4AE86DB060B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62B42FB4-2E76-4F3E-A1C9-B69179C9389B}">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B26736DE-4777-495E-9BB9-09B704C8BDE8}">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D9E9D1A2-8B1E-455C-98FC-DC722922928C}">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86C239FF-2513-4696-8358-E421D183F32B}">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58865E15-7765-46AA-BDF6-D200741A9FA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Angélica María Villalba Téllez</cp:lastModifiedBy>
  <dcterms:created xsi:type="dcterms:W3CDTF">2025-12-30T14:41:41Z</dcterms:created>
  <dcterms:modified xsi:type="dcterms:W3CDTF">2026-01-13T19:39:23Z</dcterms:modified>
</cp:coreProperties>
</file>