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crmfedepalma-my.sharepoint.com/personal/amvillalba_cenipalma_org/Documents/Escritorio/"/>
    </mc:Choice>
  </mc:AlternateContent>
  <xr:revisionPtr revIDLastSave="0" documentId="8_{40D9D9D3-BC20-44FA-8819-A30E2695AD2F}" xr6:coauthVersionLast="47" xr6:coauthVersionMax="47" xr10:uidLastSave="{00000000-0000-0000-0000-000000000000}"/>
  <bookViews>
    <workbookView xWindow="-110" yWindow="-110" windowWidth="19420" windowHeight="1150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2" i="2" l="1"/>
  <c r="AL11" i="2"/>
  <c r="AX12" i="2" l="1"/>
  <c r="AX11" i="2"/>
  <c r="AL15" i="2" l="1"/>
  <c r="AL14" i="2"/>
  <c r="AL13" i="2"/>
  <c r="AP12" i="2"/>
</calcChain>
</file>

<file path=xl/sharedStrings.xml><?xml version="1.0" encoding="utf-8"?>
<sst xmlns="http://schemas.openxmlformats.org/spreadsheetml/2006/main" count="2964" uniqueCount="2044">
  <si>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</si>
  <si>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</si>
  <si>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</si>
  <si>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</si>
  <si>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</si>
  <si>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</si>
  <si>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</si>
  <si>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</si>
  <si>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</si>
  <si>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</si>
  <si>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</si>
  <si>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</si>
  <si>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</si>
  <si>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</si>
  <si>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</si>
  <si>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</si>
  <si>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</si>
  <si>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</si>
  <si>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</si>
  <si>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</si>
  <si>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</si>
  <si>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</si>
  <si>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</si>
  <si>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</si>
  <si>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</si>
  <si>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</si>
  <si>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</si>
  <si>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</si>
  <si>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</si>
  <si>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</si>
  <si>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</si>
  <si>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</si>
  <si>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</si>
  <si>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</si>
  <si>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</si>
  <si>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</si>
  <si>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</si>
  <si>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</si>
  <si>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</si>
  <si>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</si>
  <si>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</si>
  <si>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</si>
  <si>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</si>
  <si>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</si>
  <si>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</si>
  <si>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</si>
  <si>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</si>
  <si>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</si>
  <si>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</si>
  <si>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</si>
  <si>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</si>
  <si>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</si>
  <si>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</si>
  <si>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</si>
  <si>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</si>
  <si>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</si>
  <si>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</si>
  <si>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</si>
  <si>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</si>
  <si>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</si>
  <si>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</si>
  <si>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</si>
  <si>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</si>
  <si>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</si>
  <si>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</si>
  <si>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</si>
  <si>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</si>
  <si>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</si>
  <si>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</si>
  <si>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</si>
  <si>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</si>
  <si>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</si>
  <si>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</si>
  <si>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</si>
  <si>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</si>
  <si>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</si>
  <si>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</si>
  <si>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</si>
  <si>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</si>
  <si>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</si>
  <si>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</si>
  <si>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</si>
  <si>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</si>
  <si>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</si>
  <si>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</si>
  <si>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</si>
  <si>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</si>
  <si>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</si>
  <si>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</si>
  <si>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</si>
  <si>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</si>
  <si>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</si>
  <si>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</si>
  <si>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</si>
  <si>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</si>
  <si>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</si>
  <si>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</si>
  <si>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</si>
  <si>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</si>
  <si>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</si>
  <si>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</si>
  <si>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</si>
  <si>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</si>
  <si>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</si>
  <si>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</si>
  <si>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</si>
  <si>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</si>
  <si>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</si>
  <si>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</si>
  <si>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</si>
  <si>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</si>
  <si>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</si>
  <si>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</si>
  <si>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</si>
  <si>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</si>
  <si>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</si>
  <si>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</si>
  <si>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</si>
  <si>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</si>
  <si>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</si>
  <si>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</si>
  <si>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</si>
  <si>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</si>
  <si>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</si>
  <si>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</si>
  <si>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</si>
  <si>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</si>
  <si>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</si>
  <si>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</si>
  <si>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</si>
  <si>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</si>
  <si>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</si>
  <si>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</si>
  <si>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</si>
  <si>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</si>
  <si>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</si>
  <si>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</si>
  <si>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</si>
  <si>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</si>
  <si>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</si>
  <si>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</si>
  <si>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</si>
  <si>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</si>
  <si>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</si>
  <si>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</si>
  <si>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</si>
  <si>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</si>
  <si>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</si>
  <si>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</si>
  <si>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</si>
  <si>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</si>
  <si>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</si>
  <si>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</si>
  <si>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</si>
  <si>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</si>
  <si>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</si>
  <si>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</si>
  <si>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</si>
  <si>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</si>
  <si>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</si>
  <si>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</si>
  <si>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</si>
  <si>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</si>
  <si>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</si>
  <si>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</si>
  <si>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</si>
  <si>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</si>
  <si>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</si>
  <si>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</si>
  <si>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</si>
  <si>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</si>
  <si>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</si>
  <si>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</si>
  <si>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</si>
  <si>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</si>
  <si>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</si>
  <si>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</si>
  <si>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</si>
  <si>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</si>
  <si>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</si>
  <si>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</si>
  <si>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</si>
  <si>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</si>
  <si>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</si>
  <si>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</si>
  <si>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</si>
  <si>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</si>
  <si>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</si>
  <si>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</si>
  <si>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</si>
  <si>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</si>
  <si>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</si>
  <si>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</si>
  <si>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</si>
  <si>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</si>
  <si>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</si>
  <si>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</si>
  <si>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</si>
  <si>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</si>
  <si>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</si>
  <si>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</si>
  <si>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</si>
  <si>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</si>
  <si>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</si>
  <si>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</si>
  <si>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</si>
  <si>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</si>
  <si>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</si>
  <si>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</si>
  <si>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</si>
  <si>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</si>
  <si>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</si>
  <si>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</si>
  <si>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</si>
  <si>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</si>
  <si>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</si>
  <si>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</si>
  <si>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</si>
  <si>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</si>
  <si>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</si>
  <si>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</si>
  <si>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</si>
  <si>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</si>
  <si>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</si>
  <si>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</si>
  <si>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</si>
  <si>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</si>
  <si>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</si>
  <si>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</si>
  <si>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</si>
  <si>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</si>
  <si>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</si>
  <si>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</si>
  <si>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</si>
  <si>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</si>
  <si>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</si>
  <si>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</si>
  <si>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</si>
  <si>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</si>
  <si>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</si>
  <si>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</si>
  <si>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</si>
  <si>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</si>
  <si>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</si>
  <si>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</si>
  <si>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</si>
  <si>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</si>
  <si>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</si>
  <si>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</si>
  <si>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</si>
  <si>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</si>
  <si>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</si>
  <si>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</si>
  <si>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</si>
  <si>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</si>
  <si>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</si>
  <si>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</si>
  <si>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</si>
  <si>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</si>
  <si>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</si>
  <si>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</si>
  <si>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</si>
  <si>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</si>
  <si>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</si>
  <si>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</si>
  <si>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</si>
  <si>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</si>
  <si>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</si>
  <si>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</si>
  <si>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</si>
  <si>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</si>
  <si>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</si>
  <si>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</si>
  <si>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</si>
  <si>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</si>
  <si>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</si>
  <si>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</si>
  <si>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</si>
  <si>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</si>
  <si>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</si>
  <si>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</si>
  <si>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</si>
  <si>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</si>
  <si>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</si>
  <si>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</si>
  <si>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</si>
  <si>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</si>
  <si>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</si>
  <si>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</si>
  <si>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</si>
  <si>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</si>
  <si>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</si>
  <si>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</si>
  <si>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</si>
  <si>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</si>
  <si>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</si>
  <si>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</si>
  <si>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</si>
  <si>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</si>
  <si>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</si>
  <si>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</si>
  <si>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</si>
  <si>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</si>
  <si>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</si>
  <si>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</si>
  <si>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</si>
  <si>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</si>
  <si>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</si>
  <si>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</si>
  <si>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</si>
  <si>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</si>
  <si>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</si>
  <si>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</si>
  <si>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</si>
  <si>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</si>
  <si>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</si>
  <si>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</si>
  <si>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</si>
  <si>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</si>
  <si>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</si>
  <si>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</si>
  <si>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</si>
  <si>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</si>
  <si>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</si>
  <si>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</si>
  <si>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</si>
  <si>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</si>
  <si>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</si>
  <si>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</si>
  <si>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</si>
  <si>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</si>
  <si>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</si>
  <si>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</si>
  <si>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</si>
  <si>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</si>
  <si>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</si>
  <si>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</si>
  <si>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</si>
  <si>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</si>
  <si>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</si>
  <si>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</si>
  <si>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</si>
  <si>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</si>
  <si>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</si>
  <si>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</si>
  <si>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</si>
  <si>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</si>
  <si>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</si>
  <si>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</si>
  <si>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</si>
  <si>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</si>
  <si>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</si>
  <si>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</si>
  <si>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</si>
  <si>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</si>
  <si>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</si>
  <si>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</si>
  <si>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</si>
  <si>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</si>
  <si>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</si>
  <si>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</si>
  <si>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</si>
  <si>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</si>
  <si>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</si>
  <si>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</si>
  <si>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</si>
  <si>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</si>
  <si>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</si>
  <si>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</si>
  <si>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</si>
  <si>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</si>
  <si>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</si>
  <si>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</si>
  <si>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</si>
  <si>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</si>
  <si>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</si>
  <si>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</si>
  <si>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</si>
  <si>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</si>
  <si>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</si>
  <si>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</si>
  <si>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</si>
  <si>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</si>
  <si>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</si>
  <si>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</si>
  <si>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</si>
  <si>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</si>
  <si>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</si>
  <si>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</si>
  <si>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</si>
  <si>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</si>
  <si>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</si>
  <si>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</si>
  <si>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</si>
  <si>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</si>
  <si>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</si>
  <si>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</si>
  <si>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</si>
  <si>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</si>
  <si>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</si>
  <si>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</si>
  <si>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</si>
  <si>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</si>
  <si>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</si>
  <si>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</si>
  <si>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</si>
  <si>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</si>
  <si>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</si>
  <si>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</si>
  <si>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</si>
  <si>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</si>
  <si>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</si>
  <si>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</si>
  <si>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</si>
  <si>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</si>
  <si>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</si>
  <si>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</si>
  <si>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</si>
  <si>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</si>
  <si>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</si>
  <si>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</si>
  <si>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</si>
  <si>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</si>
  <si>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</si>
  <si>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</si>
  <si>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</si>
  <si>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</si>
  <si>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</si>
  <si>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</si>
  <si>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</si>
  <si>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</si>
  <si>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</si>
  <si>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</si>
  <si>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</si>
  <si>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</si>
  <si>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</si>
  <si>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</si>
  <si>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</si>
  <si>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</si>
  <si>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</si>
  <si>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</si>
  <si>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</si>
  <si>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</si>
  <si>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</si>
  <si>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</si>
  <si>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</si>
  <si>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</si>
  <si>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</si>
  <si>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</si>
  <si>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</si>
  <si>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</si>
  <si>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</si>
  <si>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</si>
  <si>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</si>
  <si>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</si>
  <si>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</si>
  <si>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</si>
  <si>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</si>
  <si>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</si>
  <si>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</si>
  <si>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</si>
  <si>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</si>
  <si>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</si>
  <si>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</si>
  <si>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</si>
  <si>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</si>
  <si>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</si>
  <si>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</si>
  <si>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</si>
  <si>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</si>
  <si>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</si>
  <si>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</si>
  <si>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</si>
  <si>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</si>
  <si>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</si>
  <si>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</si>
  <si>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</si>
  <si>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</si>
  <si>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</si>
  <si>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</si>
  <si>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</si>
  <si>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</si>
  <si>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</si>
  <si>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</si>
  <si>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</si>
  <si>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</si>
  <si>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</si>
  <si>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</si>
  <si>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</si>
  <si>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</si>
  <si>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</si>
  <si>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</si>
  <si>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</si>
  <si>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</si>
  <si>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</si>
  <si>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</si>
  <si>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</si>
  <si>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</si>
  <si>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</si>
  <si>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</si>
  <si>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</si>
  <si>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</si>
  <si>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</si>
  <si>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</si>
  <si>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</si>
  <si>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</si>
  <si>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</si>
  <si>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</si>
  <si>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</si>
  <si>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</si>
  <si>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</si>
  <si>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</si>
  <si>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</si>
  <si>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</si>
  <si>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</si>
  <si>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</si>
  <si>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</si>
  <si>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</si>
  <si>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</si>
  <si>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</si>
  <si>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</si>
  <si>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</si>
  <si>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</si>
  <si>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</si>
  <si>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</si>
  <si>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</si>
  <si>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</si>
  <si>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</si>
  <si>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</si>
  <si>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</si>
  <si>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</si>
  <si>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</si>
  <si>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</si>
  <si>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</si>
  <si>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</si>
  <si>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</si>
  <si>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</si>
  <si>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</si>
  <si>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</si>
  <si>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</si>
  <si>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</si>
  <si>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</si>
  <si>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</si>
  <si>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</si>
  <si>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</si>
  <si>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</si>
  <si>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</si>
  <si>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</si>
  <si>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</si>
  <si>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</si>
  <si>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</si>
  <si>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</si>
  <si>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</si>
  <si>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</si>
  <si>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</si>
  <si>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</si>
  <si>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</si>
  <si>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</si>
  <si>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</si>
  <si>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</si>
  <si>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</si>
  <si>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</si>
  <si>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</si>
  <si>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</si>
  <si>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</si>
  <si>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</si>
  <si>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</si>
  <si>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</si>
  <si>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</si>
  <si>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</si>
  <si>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</si>
  <si>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</si>
  <si>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</si>
  <si>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</si>
  <si>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</si>
  <si>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</si>
  <si>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</si>
  <si>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</si>
  <si>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</si>
  <si>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</si>
  <si>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</si>
  <si>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</si>
  <si>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</si>
  <si>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</si>
  <si>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</si>
  <si>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</si>
  <si>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</si>
  <si>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</si>
  <si>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</si>
  <si>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</si>
  <si>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</si>
  <si>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</si>
  <si>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</si>
  <si>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</si>
  <si>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</si>
  <si>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</si>
  <si>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</si>
  <si>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</si>
  <si>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</si>
  <si>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</si>
  <si>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</si>
  <si>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</si>
  <si>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</si>
  <si>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</si>
  <si>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</si>
  <si>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</si>
  <si>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</si>
  <si>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</si>
  <si>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</si>
  <si>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</si>
  <si>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</si>
  <si>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</si>
  <si>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</si>
  <si>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</si>
  <si>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</si>
  <si>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</si>
  <si>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</si>
  <si>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</si>
  <si>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</si>
  <si>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</si>
  <si>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</si>
  <si>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</si>
  <si>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</si>
  <si>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</si>
  <si>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</si>
  <si>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</si>
  <si>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</si>
  <si>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</si>
  <si>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</si>
  <si>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</si>
  <si>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</si>
  <si>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</si>
  <si>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</si>
  <si>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</si>
  <si>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</si>
  <si>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</si>
  <si>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</si>
  <si>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</si>
  <si>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</si>
  <si>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</si>
  <si>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</si>
  <si>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</si>
  <si>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</si>
  <si>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</si>
  <si>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</si>
  <si>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</si>
  <si>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</si>
  <si>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</si>
  <si>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</si>
  <si>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</si>
  <si>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</si>
  <si>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</si>
  <si>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</si>
  <si>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</si>
  <si>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</si>
  <si>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</si>
  <si>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</si>
  <si>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</si>
  <si>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</si>
  <si>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</si>
  <si>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</si>
  <si>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</si>
  <si>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</si>
  <si>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</si>
  <si>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</si>
  <si>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</si>
  <si>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</si>
  <si>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</si>
  <si>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</si>
  <si>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</si>
  <si>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</si>
  <si>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</si>
  <si>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</si>
  <si>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</si>
  <si>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</si>
  <si>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</si>
  <si>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</si>
  <si>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</si>
  <si>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</si>
  <si>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</si>
  <si>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</si>
  <si>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</si>
  <si>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</si>
  <si>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</si>
  <si>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</si>
  <si>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</si>
  <si>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</si>
  <si>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</si>
  <si>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</si>
  <si>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</si>
  <si>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</si>
  <si>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</si>
  <si>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</si>
  <si>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</si>
  <si>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</si>
  <si>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</si>
  <si>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</si>
  <si>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</si>
  <si>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</si>
  <si>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</si>
  <si>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</si>
  <si>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</si>
  <si>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</si>
  <si>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</si>
  <si>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</si>
  <si>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</si>
  <si>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</si>
  <si>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</si>
  <si>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</si>
  <si>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</si>
  <si>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</si>
  <si>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</si>
  <si>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</si>
  <si>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</si>
  <si>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</si>
  <si>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</si>
  <si>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</si>
  <si>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</si>
  <si>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</si>
  <si>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</si>
  <si>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</si>
  <si>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</si>
  <si>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</si>
  <si>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</si>
  <si>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</si>
  <si>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</si>
  <si>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</si>
  <si>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</si>
  <si>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</si>
  <si>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</si>
  <si>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</si>
  <si>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</si>
  <si>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</si>
  <si>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</si>
  <si>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</si>
  <si>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</si>
  <si>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</si>
  <si>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</si>
  <si>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</si>
  <si>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</si>
  <si>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</si>
  <si>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</si>
  <si>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</si>
  <si>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</si>
  <si>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</si>
  <si>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</si>
  <si>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</si>
  <si>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</si>
  <si>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</si>
  <si>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</si>
  <si>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</si>
  <si>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</si>
  <si>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</si>
  <si>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</si>
  <si>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</si>
  <si>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</si>
  <si>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</si>
  <si>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</si>
  <si>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</si>
  <si>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</si>
  <si>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</si>
  <si>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</si>
  <si>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</si>
  <si>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</si>
  <si>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</si>
  <si>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</si>
  <si>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</si>
  <si>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</si>
  <si>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</si>
  <si>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</si>
  <si>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</si>
  <si>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</si>
  <si>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</si>
  <si>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</si>
  <si>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</si>
  <si>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</si>
  <si>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</si>
  <si>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</si>
  <si>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</si>
  <si>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</si>
  <si>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</si>
  <si>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</si>
  <si>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</si>
  <si>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</si>
  <si>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</si>
  <si>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</si>
  <si>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</si>
  <si>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</si>
  <si>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</si>
  <si>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</si>
  <si>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</si>
  <si>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</si>
  <si>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</si>
  <si>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</si>
  <si>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</si>
  <si>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</si>
  <si>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</si>
  <si>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</si>
  <si>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</si>
  <si>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</si>
  <si>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</si>
  <si>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</si>
  <si>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</si>
  <si>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</si>
  <si>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</si>
  <si>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</si>
  <si>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</si>
  <si>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</si>
  <si>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</si>
  <si>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</si>
  <si>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</si>
  <si>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</si>
  <si>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</si>
  <si>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</si>
  <si>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</si>
  <si>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</si>
  <si>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</si>
  <si>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</si>
  <si>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</si>
  <si>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</si>
  <si>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</si>
  <si>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</si>
  <si>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</si>
  <si>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</si>
  <si>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</si>
  <si>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</si>
  <si>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</si>
  <si>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</si>
  <si>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</si>
  <si>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</si>
  <si>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</si>
  <si>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</si>
  <si>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</si>
  <si>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</si>
  <si>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</si>
  <si>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</si>
  <si>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</si>
  <si>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</si>
  <si>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</si>
  <si>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</si>
  <si>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</si>
  <si>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</si>
  <si>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</si>
  <si>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</si>
  <si>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</si>
  <si>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</si>
  <si>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</si>
  <si>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</si>
  <si>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</si>
  <si>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</si>
  <si>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</si>
  <si>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</si>
  <si>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</si>
  <si>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</si>
  <si>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</si>
  <si>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</si>
  <si>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</si>
  <si>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</si>
  <si>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</si>
  <si>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</si>
  <si>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</si>
  <si>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</si>
  <si>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</si>
  <si>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</si>
  <si>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</si>
  <si>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</si>
  <si>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</si>
  <si>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</si>
  <si>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</si>
  <si>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</si>
  <si>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</si>
  <si>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</si>
  <si>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</si>
  <si>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</si>
  <si>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</si>
  <si>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</si>
  <si>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</si>
  <si>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</si>
  <si>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</si>
  <si>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</si>
  <si>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</si>
  <si>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</si>
  <si>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</si>
  <si>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</si>
  <si>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</si>
  <si>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</si>
  <si>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</si>
  <si>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</si>
  <si>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</si>
  <si>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</si>
  <si>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</si>
  <si>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</si>
  <si>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</si>
  <si>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</si>
  <si>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</si>
  <si>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</si>
  <si>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</si>
  <si>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</si>
  <si>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</si>
  <si>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</si>
  <si>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</si>
  <si>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</si>
  <si>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</si>
  <si>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</si>
  <si>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</si>
  <si>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</si>
  <si>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</si>
  <si>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</si>
  <si>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</si>
  <si>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</si>
  <si>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</si>
  <si>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</si>
  <si>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</si>
  <si>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</si>
  <si>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</si>
  <si>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</si>
  <si>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</si>
  <si>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</si>
  <si>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</si>
  <si>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</si>
  <si>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</si>
  <si>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</si>
  <si>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</si>
  <si>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</si>
  <si>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</si>
  <si>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</si>
  <si>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</si>
  <si>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</si>
  <si>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</si>
  <si>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</si>
  <si>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</si>
  <si>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</si>
  <si>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</si>
  <si>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</si>
  <si>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</si>
  <si>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</si>
  <si>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</si>
  <si>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</si>
  <si>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</si>
  <si>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</si>
  <si>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</si>
  <si>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</si>
  <si>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</si>
  <si>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</si>
  <si>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</si>
  <si>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</si>
  <si>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</si>
  <si>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</si>
  <si>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</si>
  <si>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</si>
  <si>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</si>
  <si>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</si>
  <si>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</si>
  <si>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</si>
  <si>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</si>
  <si>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</si>
  <si>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</si>
  <si>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</si>
  <si>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</si>
  <si>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</si>
  <si>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</si>
  <si>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</si>
  <si>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</si>
  <si>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</si>
  <si>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</si>
  <si>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</si>
  <si>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</si>
  <si>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</si>
  <si>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</si>
  <si>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</si>
  <si>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</si>
  <si>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</si>
  <si>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</si>
  <si>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</si>
  <si>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</si>
  <si>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</si>
  <si>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</si>
  <si>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</si>
  <si>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</si>
  <si>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</si>
  <si>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</si>
  <si>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</si>
  <si>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</si>
  <si>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</si>
  <si>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</si>
  <si>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</si>
  <si>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</si>
  <si>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</si>
  <si>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</si>
  <si>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</si>
  <si>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</si>
  <si>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</si>
  <si>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</si>
  <si>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</si>
  <si>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</si>
  <si>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</si>
  <si>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</si>
  <si>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</si>
  <si>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</si>
  <si>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</si>
  <si>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</si>
  <si>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</si>
  <si>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</si>
  <si>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</si>
  <si>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</si>
  <si>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</si>
  <si>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</si>
  <si>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</si>
  <si>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</si>
  <si>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</si>
  <si>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</si>
  <si>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</si>
  <si>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</si>
  <si>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</si>
  <si>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</si>
  <si>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</si>
  <si>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</si>
  <si>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</si>
  <si>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</si>
  <si>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</si>
  <si>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</si>
  <si>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</si>
  <si>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</si>
  <si>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</si>
  <si>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</si>
  <si>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</si>
  <si>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</si>
  <si>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</si>
  <si>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</si>
  <si>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</si>
  <si>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</si>
  <si>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</si>
  <si>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</si>
  <si>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</si>
  <si>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</si>
  <si>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</si>
  <si>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</si>
  <si>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</si>
  <si>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</si>
  <si>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</si>
  <si>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</si>
  <si>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</si>
  <si>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</si>
  <si>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</si>
  <si>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</si>
  <si>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</si>
  <si>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</si>
  <si>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</si>
  <si>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</si>
  <si>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</si>
  <si>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</si>
  <si>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</si>
  <si>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</si>
  <si>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</si>
  <si>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</si>
  <si>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</si>
  <si>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</si>
  <si>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</si>
  <si>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</si>
  <si>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</si>
  <si>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</si>
  <si>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</si>
  <si>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</si>
  <si>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</si>
  <si>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</si>
  <si>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</si>
  <si>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</si>
  <si>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</si>
  <si>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</si>
  <si>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</si>
  <si>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</si>
  <si>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</si>
  <si>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</si>
  <si>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</si>
  <si>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</si>
  <si>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</si>
  <si>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</si>
  <si>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</si>
  <si>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</si>
  <si>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</si>
  <si>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</si>
  <si>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</si>
  <si>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</si>
  <si>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</si>
  <si>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</si>
  <si>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</si>
  <si>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</si>
  <si>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</si>
  <si>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</si>
  <si>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</si>
  <si>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</si>
  <si>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</si>
  <si>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</si>
  <si>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</si>
  <si>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</si>
  <si>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</si>
  <si>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</si>
  <si>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</si>
  <si>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</si>
  <si>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</si>
  <si>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</si>
  <si>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</si>
  <si>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</si>
  <si>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</si>
  <si>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</si>
  <si>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</si>
  <si>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</si>
  <si>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</si>
  <si>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</si>
  <si>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</si>
  <si>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</si>
  <si>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</si>
  <si>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</si>
  <si>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</si>
  <si>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</si>
  <si>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</si>
  <si>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</si>
  <si>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</si>
  <si>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</si>
  <si>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</si>
  <si>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</si>
  <si>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</si>
  <si>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</si>
  <si>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</si>
  <si>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</si>
  <si>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</si>
  <si>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</si>
  <si>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</si>
  <si>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</si>
  <si>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</si>
  <si>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</si>
  <si>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</si>
  <si>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</si>
  <si>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</si>
  <si>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</si>
  <si>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</si>
  <si>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</si>
  <si>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</si>
  <si>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</si>
  <si>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</si>
  <si>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</si>
  <si>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</si>
  <si>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</si>
  <si>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</si>
  <si>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</si>
  <si>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</si>
  <si>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</si>
  <si>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</si>
  <si>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</si>
  <si>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</si>
  <si>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</si>
  <si>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</si>
  <si>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</si>
  <si>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</si>
  <si>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</si>
  <si>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</si>
  <si>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</si>
  <si>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</si>
  <si>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</si>
  <si>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</si>
  <si>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</si>
  <si>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</si>
  <si>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</si>
  <si>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</si>
  <si>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</si>
  <si>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</si>
  <si>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</si>
  <si>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</si>
  <si>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</si>
  <si>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</si>
  <si>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</si>
  <si>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</si>
  <si>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</si>
  <si>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</si>
  <si>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</si>
  <si>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</si>
  <si>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</si>
  <si>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</si>
  <si>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</si>
  <si>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</si>
  <si>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</si>
  <si>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</si>
  <si>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</si>
  <si>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</si>
  <si>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</si>
  <si>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</si>
  <si>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</si>
  <si>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</si>
  <si>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</si>
  <si>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</si>
  <si>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</si>
  <si>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</si>
  <si>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</si>
  <si>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</si>
  <si>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</si>
  <si>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</si>
  <si>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</si>
  <si>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</si>
  <si>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</si>
  <si>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</si>
  <si>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</si>
  <si>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</si>
  <si>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</si>
  <si>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</si>
  <si>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</si>
  <si>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</si>
  <si>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</si>
  <si>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</si>
  <si>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</si>
  <si>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</si>
  <si>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</si>
  <si>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</si>
  <si>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</si>
  <si>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</si>
  <si>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</si>
  <si>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</si>
  <si>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</si>
  <si>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</si>
  <si>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</si>
  <si>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</si>
  <si>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</si>
  <si>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</si>
  <si>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</si>
  <si>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</si>
  <si>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</si>
  <si>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</si>
  <si>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</si>
  <si>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</si>
  <si>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</si>
  <si>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</si>
  <si>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</si>
  <si>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</si>
  <si>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</si>
  <si>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</si>
  <si>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</si>
  <si>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</si>
  <si>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</si>
  <si>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</si>
  <si>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</si>
  <si>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</si>
  <si>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</si>
  <si>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</si>
  <si>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</si>
  <si>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</si>
  <si>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</si>
  <si>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</si>
  <si>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</si>
  <si>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</si>
  <si>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</si>
  <si>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</si>
  <si>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</si>
  <si>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</si>
  <si>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</si>
  <si>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</si>
  <si>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</si>
  <si>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</si>
  <si>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</si>
  <si>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</si>
  <si>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</si>
  <si>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</si>
  <si>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</si>
  <si>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</si>
  <si>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</si>
  <si>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</si>
  <si>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</si>
  <si>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</si>
  <si>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</si>
  <si>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</si>
  <si>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</si>
  <si>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</si>
  <si>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</si>
  <si>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</si>
  <si>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</si>
  <si>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</si>
  <si>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</si>
  <si>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</si>
  <si>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</si>
  <si>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</si>
  <si>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</si>
  <si>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</si>
  <si>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</si>
  <si>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</si>
  <si>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</si>
  <si>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</si>
  <si>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</si>
  <si>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</si>
  <si>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</si>
  <si>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</si>
  <si>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</si>
  <si>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</si>
  <si>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</si>
  <si>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</si>
  <si>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</si>
  <si>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</si>
  <si>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</si>
  <si>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</si>
  <si>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</si>
  <si>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</si>
  <si>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</si>
  <si>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</si>
  <si>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</si>
  <si>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</si>
  <si>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</si>
  <si>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</si>
  <si>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</si>
  <si>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</si>
  <si>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</si>
  <si>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</si>
  <si>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</si>
  <si>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</si>
  <si>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</si>
  <si>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</si>
  <si>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</si>
  <si>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</si>
  <si>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</si>
  <si>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</si>
  <si>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</si>
  <si>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</si>
  <si>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</si>
  <si>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</si>
  <si>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</si>
  <si>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</si>
  <si>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</si>
  <si>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</si>
  <si>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</si>
  <si>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</si>
  <si>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</si>
  <si>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</si>
  <si>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</si>
  <si>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</si>
  <si>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</si>
  <si>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</si>
  <si>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</si>
  <si>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</si>
  <si>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</si>
  <si>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</si>
  <si>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</si>
  <si>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</si>
  <si>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</si>
  <si>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</si>
  <si>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</si>
  <si>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</si>
  <si>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</si>
  <si>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</si>
  <si>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</si>
  <si>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</si>
  <si>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</si>
  <si>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</si>
  <si>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</si>
  <si>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</si>
  <si>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</si>
  <si>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</si>
  <si>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</si>
  <si>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</si>
  <si>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</si>
  <si>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</si>
  <si>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</si>
  <si>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</si>
  <si>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</si>
  <si>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</si>
  <si>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</si>
  <si>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</si>
  <si>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</si>
  <si>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</si>
  <si>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</si>
  <si>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</si>
  <si>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</si>
  <si>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</si>
  <si>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</si>
  <si>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</si>
  <si>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</si>
  <si>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</si>
  <si>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</si>
  <si>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</si>
  <si>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</si>
  <si>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</si>
  <si>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</si>
  <si>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</si>
  <si>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</si>
  <si>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</si>
  <si>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</si>
  <si>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</si>
  <si>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</si>
  <si>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</si>
  <si>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</si>
  <si>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</si>
  <si>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</si>
  <si>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</si>
  <si>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</si>
  <si>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</si>
  <si>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</si>
  <si>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</si>
  <si>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</si>
  <si>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</si>
  <si>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</si>
  <si>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</si>
  <si>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</si>
  <si>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</si>
  <si>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</si>
  <si>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</si>
  <si>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</si>
  <si>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</si>
  <si>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</si>
  <si>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</si>
  <si>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</si>
  <si>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</si>
  <si>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</si>
  <si>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</si>
  <si>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</si>
  <si>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</si>
  <si>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</si>
  <si>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</si>
  <si>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</si>
  <si>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</si>
  <si>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</si>
  <si>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</si>
  <si>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</si>
  <si>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</si>
  <si>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</si>
  <si>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</si>
  <si>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</si>
  <si>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</si>
  <si>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</si>
  <si>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</si>
  <si>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</si>
  <si>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</si>
  <si>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</si>
  <si>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</si>
  <si>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</si>
  <si>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</si>
  <si>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</si>
  <si>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</si>
  <si>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</si>
  <si>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</si>
  <si>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</si>
  <si>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</si>
  <si>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</si>
  <si>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</si>
  <si>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</si>
  <si>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</si>
  <si>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</si>
  <si>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</si>
  <si>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</si>
  <si>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</si>
  <si>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</si>
  <si>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</si>
  <si>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</si>
  <si>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</si>
  <si>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</si>
  <si>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</si>
  <si>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</si>
  <si>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</si>
  <si>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</si>
  <si>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</si>
  <si>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</si>
  <si>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</si>
  <si>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</si>
  <si>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</si>
  <si>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</si>
  <si>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</si>
  <si>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</si>
  <si>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</si>
  <si>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</si>
  <si>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</si>
  <si>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</si>
  <si>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</si>
  <si>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</si>
  <si>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</si>
  <si>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</si>
  <si>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</si>
  <si>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</si>
  <si>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</si>
  <si>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</si>
  <si>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</si>
  <si>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</si>
  <si>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</si>
  <si>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</si>
  <si>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</si>
  <si>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</si>
  <si>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</si>
  <si>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</si>
  <si>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</si>
  <si>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</si>
  <si>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</si>
  <si>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</si>
  <si>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</si>
  <si>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</si>
  <si>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</si>
  <si>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</si>
  <si>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</si>
  <si>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</si>
  <si>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</si>
  <si>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</si>
  <si>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</si>
  <si>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</si>
  <si>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</si>
  <si>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</si>
  <si>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</si>
  <si>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</si>
  <si>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</si>
  <si>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</si>
  <si>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</si>
  <si>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</si>
  <si>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</si>
  <si>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</si>
  <si>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</si>
  <si>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</si>
  <si>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</si>
  <si>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</si>
  <si>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</si>
  <si>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</si>
  <si>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</si>
  <si>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</si>
  <si>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</si>
  <si>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</si>
  <si>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</si>
  <si>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</si>
  <si>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</si>
  <si>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</si>
  <si>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</si>
  <si>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</si>
  <si>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</si>
  <si>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</si>
  <si>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</si>
  <si>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</si>
  <si>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</si>
  <si>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</si>
  <si>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</si>
  <si>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</si>
  <si>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</si>
  <si>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</si>
  <si>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</si>
  <si>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</si>
  <si>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</si>
  <si>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</si>
  <si>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</si>
  <si>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</si>
  <si>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</si>
  <si>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</si>
  <si>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</si>
  <si>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</si>
  <si>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</si>
  <si>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</si>
  <si>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</si>
  <si>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</si>
  <si>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</si>
  <si>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</si>
  <si>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</si>
  <si>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</si>
  <si>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</si>
  <si>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</si>
  <si>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</si>
  <si>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</si>
  <si>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</si>
  <si>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</si>
  <si>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</si>
  <si>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</si>
  <si>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</si>
  <si>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</si>
  <si>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</si>
  <si>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</si>
  <si>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</si>
  <si>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</si>
  <si>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</si>
  <si>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</si>
  <si>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</si>
  <si>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</si>
  <si>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</si>
  <si>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</si>
  <si>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</si>
  <si>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</si>
  <si>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</si>
  <si>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</si>
  <si>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</si>
  <si>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</si>
  <si>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</si>
  <si>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</si>
  <si>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</si>
  <si>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</si>
  <si>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</si>
  <si>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</si>
  <si>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</si>
  <si>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</si>
  <si>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</si>
  <si>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</si>
  <si>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</si>
  <si>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</si>
  <si>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</si>
  <si>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</si>
  <si>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</si>
  <si>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</si>
  <si>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</si>
  <si>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</si>
  <si>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</si>
  <si>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</si>
  <si>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</si>
  <si>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</si>
  <si>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</si>
  <si>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</si>
  <si>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</si>
  <si>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</si>
  <si>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</si>
  <si>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</si>
  <si>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</si>
  <si>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</si>
  <si>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</si>
  <si>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</si>
  <si>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</si>
  <si>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</si>
  <si>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</si>
  <si>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</si>
  <si>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</si>
  <si>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</si>
  <si>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</si>
  <si>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</si>
  <si>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</si>
  <si>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</si>
  <si>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</si>
  <si>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</si>
  <si>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</si>
  <si>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</si>
  <si>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</si>
  <si>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</si>
  <si>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</si>
  <si>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</si>
  <si>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</si>
  <si>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</si>
  <si>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</si>
  <si>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</si>
  <si>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</si>
  <si>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</si>
  <si>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</si>
  <si>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</si>
  <si>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</si>
  <si>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</si>
  <si>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</si>
  <si>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</si>
  <si>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</si>
  <si>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</si>
  <si>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</si>
  <si>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</si>
  <si>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</si>
  <si>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</si>
  <si>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</si>
  <si>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</si>
  <si>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</si>
  <si>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</si>
  <si>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</si>
  <si>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</si>
  <si>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</si>
  <si>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</si>
  <si>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</si>
  <si>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</si>
  <si>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</si>
  <si>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</si>
  <si>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</si>
  <si>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</si>
  <si>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</si>
  <si>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</si>
  <si>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</si>
  <si>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</si>
  <si>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</si>
  <si>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</si>
  <si>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</si>
  <si>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</si>
  <si>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</si>
  <si>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</si>
  <si>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</si>
  <si>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</si>
  <si>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</si>
  <si>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</si>
  <si>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</si>
  <si>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</si>
  <si>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</si>
  <si>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</si>
  <si>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</si>
  <si>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</si>
  <si>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</si>
  <si>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</si>
  <si>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</si>
  <si>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</si>
  <si>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</si>
  <si>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</si>
  <si>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</si>
  <si>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</si>
  <si>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</si>
  <si>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</si>
  <si>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</si>
  <si>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</si>
  <si>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</si>
  <si>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</si>
  <si>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</si>
  <si>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</si>
  <si>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</si>
  <si>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</si>
  <si>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</si>
  <si>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</si>
  <si>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</si>
  <si>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</si>
  <si>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</si>
  <si>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</si>
  <si>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</si>
  <si>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</si>
  <si>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</si>
  <si>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</si>
  <si>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</si>
  <si>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</si>
  <si>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</si>
  <si>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</si>
  <si>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</si>
  <si>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</si>
  <si>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</si>
  <si>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</si>
  <si>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</si>
  <si>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</si>
  <si>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</si>
  <si>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</si>
  <si>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</si>
  <si>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</si>
  <si>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</si>
  <si>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</si>
  <si>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</si>
  <si>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</si>
  <si>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</si>
  <si>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</si>
  <si>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</si>
  <si>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</si>
  <si>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</si>
  <si>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</si>
  <si>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</si>
  <si>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</si>
  <si>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</si>
  <si>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</si>
  <si>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</si>
  <si>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</si>
  <si>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</si>
  <si>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</si>
  <si>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</si>
  <si>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</si>
  <si>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</si>
  <si>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</si>
  <si>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</si>
  <si>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</si>
  <si>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</si>
  <si>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</si>
  <si>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</si>
  <si>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</si>
  <si>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</si>
  <si>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</si>
  <si>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</si>
  <si>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</si>
  <si>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</si>
  <si>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</si>
  <si>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</si>
  <si>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</si>
  <si>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</si>
  <si>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</si>
  <si>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</si>
  <si>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</si>
  <si>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</si>
  <si>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</si>
  <si>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</si>
  <si>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</si>
  <si>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</si>
  <si>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</si>
  <si>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</si>
  <si>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</si>
  <si>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</si>
  <si>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</si>
  <si>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</si>
  <si>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</si>
  <si>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</si>
  <si>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</si>
  <si>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</si>
  <si>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</si>
  <si>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</si>
  <si>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</si>
  <si>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</si>
  <si>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</si>
  <si>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</si>
  <si>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</si>
  <si>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</si>
  <si>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</si>
  <si>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</si>
  <si>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</si>
  <si>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</si>
  <si>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</si>
  <si>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</si>
  <si>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</si>
  <si>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</si>
  <si>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</si>
  <si>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</si>
  <si>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</si>
  <si>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</si>
  <si>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</si>
  <si>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</si>
  <si>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</si>
  <si>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</si>
  <si>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</si>
  <si>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</si>
  <si>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</si>
  <si>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</si>
  <si>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</si>
  <si>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</si>
  <si>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</si>
  <si>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</si>
  <si>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</si>
  <si>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</si>
  <si>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</si>
  <si>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</si>
  <si>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</si>
  <si>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</si>
  <si>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</si>
  <si>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</si>
  <si>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</si>
  <si>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</si>
  <si>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</si>
  <si>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</si>
  <si>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</si>
  <si>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</si>
  <si>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</si>
  <si>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</si>
  <si>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</si>
  <si>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</si>
  <si>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</si>
  <si>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</si>
  <si>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</si>
  <si>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</si>
  <si>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</si>
  <si>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</si>
  <si>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</si>
  <si>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</si>
  <si>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</si>
  <si>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</si>
  <si>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</si>
  <si>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</si>
  <si>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</si>
  <si>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</si>
  <si>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</si>
  <si>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</si>
  <si>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</si>
  <si>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</si>
  <si>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</si>
  <si>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</si>
  <si>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</si>
  <si>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</si>
  <si>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</si>
  <si>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</si>
  <si>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</si>
  <si>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</si>
  <si>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</si>
  <si>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</si>
  <si>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</si>
  <si>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</si>
  <si>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</si>
  <si>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</si>
  <si>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</si>
  <si>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</si>
  <si>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</si>
  <si>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</si>
  <si>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</si>
  <si>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</si>
  <si>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</si>
  <si>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</si>
  <si>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</si>
  <si>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</si>
  <si>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</si>
  <si>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</si>
  <si>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</si>
  <si>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</si>
  <si>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</si>
  <si>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</si>
  <si>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</si>
  <si>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</si>
  <si>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</si>
  <si>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</si>
  <si>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</si>
  <si>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</si>
  <si>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</si>
  <si>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</si>
  <si>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</si>
  <si>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</si>
  <si>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</si>
  <si>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</si>
  <si>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</si>
  <si>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</si>
  <si>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</si>
  <si>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</si>
  <si>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</si>
  <si>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</si>
  <si>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</si>
  <si>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</si>
  <si>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</si>
  <si>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</si>
  <si>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</si>
  <si>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</si>
  <si>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</si>
  <si>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</si>
  <si>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</si>
  <si>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</si>
  <si>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</si>
  <si>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</si>
  <si>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</si>
  <si>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</si>
  <si>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</si>
  <si>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</si>
  <si>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</si>
  <si>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</si>
  <si>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</si>
  <si>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</si>
  <si>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</si>
  <si>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</si>
  <si>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</si>
  <si>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</si>
  <si>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</si>
  <si>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</si>
  <si>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</si>
  <si>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</si>
  <si>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</si>
  <si>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</si>
  <si>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</si>
  <si>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</si>
  <si>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</si>
  <si>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</si>
  <si>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</si>
  <si>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</si>
  <si>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</si>
  <si>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</si>
  <si>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</si>
  <si>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</si>
  <si>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</si>
  <si>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</si>
  <si>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</si>
  <si>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</si>
  <si>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</si>
  <si>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</si>
  <si>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</si>
  <si>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</si>
  <si>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</si>
  <si>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</si>
  <si>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</si>
  <si>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</si>
  <si>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</si>
  <si>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</si>
  <si>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</si>
  <si>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</si>
  <si>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</si>
  <si>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</si>
  <si>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</si>
  <si>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</si>
  <si>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</si>
  <si>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</si>
  <si>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</si>
  <si>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</si>
  <si>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</si>
  <si>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</si>
  <si>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</si>
  <si>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</si>
  <si>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</si>
  <si>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</si>
  <si>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</si>
  <si>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</si>
  <si>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</si>
  <si>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</si>
  <si>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</si>
  <si>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</si>
  <si>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</si>
  <si>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</si>
  <si>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</si>
  <si>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</si>
  <si>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</si>
  <si>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</si>
  <si>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</si>
  <si>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</si>
  <si>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</si>
  <si>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</si>
  <si>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</si>
  <si>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</si>
  <si>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</si>
  <si>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</si>
  <si>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</si>
  <si>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</si>
  <si>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</si>
  <si>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</si>
  <si>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</si>
  <si>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</si>
  <si>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</si>
  <si>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</si>
  <si>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</si>
  <si>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</si>
  <si>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</si>
  <si>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</si>
  <si>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</si>
  <si>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</si>
  <si>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</si>
  <si>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</si>
  <si>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</si>
  <si>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</si>
  <si>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</si>
  <si>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</si>
  <si>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</si>
  <si>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</si>
  <si>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</si>
  <si>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</si>
  <si>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</si>
  <si>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</si>
  <si>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</si>
  <si>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</si>
  <si>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</si>
  <si>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Fomento Palmero</t>
  </si>
  <si>
    <t>No se expidieron órdenes por monto superior a 5 smlv</t>
  </si>
  <si>
    <t>No se suscribieron contratos o convenios interadministrativos, dada la naturaleza del Fondo de Fomento Palmero.</t>
  </si>
  <si>
    <t>No se suscribieron contratos con consorcios o uniones temporales</t>
  </si>
  <si>
    <t>007/2025</t>
  </si>
  <si>
    <t>LUIS JAIME GONZALEZ TRIANA</t>
  </si>
  <si>
    <t>Representante Legal Suplente General</t>
  </si>
  <si>
    <t>Representar, asesorar y defender los intereses de FEDEPALMA-FFP-FEP, en el/los proceso(s) ejecutivo(s) que se adelanten en contra de los contribuyentes morosos a los Fondos Parafiscales Palmeros, que presenten indicios de insolvencia o que en principio carezca de activos para garantizar el cumplimiento de sus obligaciones para con los Fondos Parafiscales Palmeros</t>
  </si>
  <si>
    <t>LOZANO VILLAMIZAR Y MORALES ABOGADOS S.A.S.</t>
  </si>
  <si>
    <t>011/2024</t>
  </si>
  <si>
    <t>LUIS JAIME GONZÁLEZ TRIANA</t>
  </si>
  <si>
    <t>Representante Legal Suplente Plural Especial</t>
  </si>
  <si>
    <t>Representar judicialmente y vigilar de forma profesional y ética, los diecinueve (19) procesos ejecutivos con sentencia a favor con medidas cautelares consignados en el Anexo 2 del contrato, que cursan en los diferentes juzgados de los departamentos del Magdalena, Atlántico y Meta, en nombre y representación de FEDEPALMA-FFP</t>
  </si>
  <si>
    <t>PÉREZ CASTAÑO &amp; ASOCIADOS SAS</t>
  </si>
  <si>
    <t>Paula Andrea Garavito Guarín</t>
  </si>
  <si>
    <t>FILA_2</t>
  </si>
  <si>
    <t>FILA_3</t>
  </si>
  <si>
    <t>FILA_4</t>
  </si>
  <si>
    <t>FILA_5</t>
  </si>
  <si>
    <t>Se reporta renovación del Contrato para la vigencia 2026, el valor total del Contrato es compartido con el Fondo de Estabilización de Precios, el valor que asume el Fondo de Fomento es de $9,240,579 para la vigencia 2026</t>
  </si>
  <si>
    <t>014/17</t>
  </si>
  <si>
    <t>CRISTINA TRIANA SOTO</t>
  </si>
  <si>
    <t>ARRENDAMIENTO DE INTANGIBLES</t>
  </si>
  <si>
    <t>Arrendamiento de los siguientes sistemas de información para la administración del FFP: 1) ERP Apoteosys, 2) Sist de nómina Kactus; 3) Sist de reportes Biable; 4) Sist de Gestión Documental Orfeo; 5) CRM; 6) Intranet Palmaweb; 7) Portal palmero; y 8) Software base de los servidores, cuyos desarrollos o licencias son de propiedad de EL ARRENDADOR</t>
  </si>
  <si>
    <t>FEDERACIÓN NACIONAL DE CULTIVADORES DE PALMA DE ACEITE - FEDEPALMA</t>
  </si>
  <si>
    <t>Mario Gómez Arciniegas</t>
  </si>
  <si>
    <t>012/18</t>
  </si>
  <si>
    <t>Arrendamiento por el uso del Sistema de Información para la Administración de los Fondos Parafiscales Palmeros, que permite llevar de manera eficiente y efectiva la administración del FFP</t>
  </si>
  <si>
    <t>Se renueva en tiempo para la vigencia 2026. El valor total de las adiciones corresponde a la sumatoria del valor del arrendamiento para las vigencias 2018 a 2025. Para 2026 se está calculando el valor y se reportará una vez se tenga. El pago para el 2026 se hace de manera trimestral, trimestre vencido.</t>
  </si>
  <si>
    <t>Se renueva en tiempo para la vigencia 2026, el valor total de las adiciones corresponde a la sumatoria del valor del arrendamiento para las vigencias 2019 a 2025. Para 2026 se está calculando el valor y se reportará una vez se tenga.</t>
  </si>
  <si>
    <t>011/16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</si>
  <si>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</si>
  <si>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</si>
  <si>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Valor del contrato se determina por la etapa del proceso surtida por el contratista y el monto recaudado. Contrato se prorrogó en tiempo para la vigencia 2026. El contrato comprende un número indeterminado de procesos, por lo cual su avance físico es variable.</t>
  </si>
  <si>
    <t>Se reporta renovación del Contrato para la vigencia 2026, el valor total del Contrato es compartido con el Fondo de Estabilización de Precios, el valor que asume el Fondo de Fomento es de $9,559,412 para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</si>
</sst>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yyyy/mm/dd"/>
    <numFmt numFmtId="165" formatCode="_-&quot;$&quot;\ * #,##0_-;\-&quot;$&quot;\ * #,##0_-;_-&quot;$&quot;\ * &quot;-&quot;??_-;_-@_-"/>
  </numFmts>
  <fonts count="5"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sz val="11"/>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44" fontId="3" fillId="0" borderId="0" applyFont="0" applyFill="0" applyBorder="0" applyAlignment="0" applyProtection="0"/>
  </cellStyleXfs>
  <cellXfs count="2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164" fontId="0" fillId="4" borderId="3" xfId="0" applyNumberFormat="1" applyFill="1" applyBorder="1" applyAlignment="1" applyProtection="1">
      <alignment horizontal="center" vertical="center"/>
      <protection locked="0"/>
    </xf>
    <xf numFmtId="0" fontId="0" fillId="4" borderId="5" xfId="0" applyFill="1" applyBorder="1" applyAlignment="1" applyProtection="1">
      <alignment vertical="center"/>
      <protection locked="0"/>
    </xf>
    <xf numFmtId="3" fontId="0" fillId="4" borderId="4" xfId="0" applyNumberFormat="1" applyFill="1" applyBorder="1" applyAlignment="1" applyProtection="1">
      <alignment vertical="center"/>
      <protection locked="0"/>
    </xf>
    <xf numFmtId="0" fontId="0" fillId="4" borderId="6" xfId="0" applyFill="1" applyBorder="1" applyAlignment="1" applyProtection="1">
      <alignment vertical="center"/>
      <protection locked="0"/>
    </xf>
    <xf numFmtId="165" fontId="0" fillId="4" borderId="3" xfId="1" applyNumberFormat="1" applyFont="1" applyFill="1" applyBorder="1" applyAlignment="1" applyProtection="1">
      <alignment vertical="center"/>
      <protection locked="0"/>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165" fontId="0" fillId="4" borderId="3" xfId="1" applyNumberFormat="1" applyFont="1" applyFill="1" applyBorder="1" applyAlignment="1" applyProtection="1">
      <alignment vertical="center" wrapText="1"/>
      <protection locked="0"/>
    </xf>
    <xf numFmtId="2" fontId="0" fillId="4" borderId="3" xfId="0" applyNumberFormat="1" applyFill="1" applyBorder="1" applyAlignment="1" applyProtection="1">
      <alignment vertical="center" wrapText="1"/>
      <protection locked="0"/>
    </xf>
    <xf numFmtId="0" fontId="4" fillId="4" borderId="3" xfId="0" applyFont="1" applyFill="1" applyBorder="1" applyAlignment="1" applyProtection="1">
      <alignment vertical="center" wrapText="1"/>
      <protection locked="0"/>
    </xf>
    <xf numFmtId="0" fontId="0" fillId="4" borderId="3" xfId="0" applyFill="1" applyBorder="1" applyAlignment="1" applyProtection="1">
      <alignment horizontal="center" vertical="center" wrapText="1"/>
      <protection locked="0"/>
    </xf>
    <xf numFmtId="164" fontId="0" fillId="4" borderId="3" xfId="0" applyNumberFormat="1" applyFill="1" applyBorder="1" applyAlignment="1" applyProtection="1">
      <alignment horizontal="center" vertical="center" wrapText="1"/>
      <protection locked="0"/>
    </xf>
    <xf numFmtId="0" fontId="0" fillId="5" borderId="3" xfId="0" applyFill="1" applyBorder="1" applyAlignment="1" applyProtection="1">
      <alignment horizontal="center" vertical="center"/>
      <protection locked="0"/>
    </xf>
    <xf numFmtId="0" fontId="0" fillId="5" borderId="3" xfId="0" applyFill="1" applyBorder="1" applyAlignment="1" applyProtection="1">
      <alignment horizontal="center" vertical="center" wrapText="1"/>
      <protection locked="0"/>
    </xf>
    <xf numFmtId="1" fontId="0" fillId="5" borderId="3" xfId="0" applyNumberForma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11" sqref="C11"/>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 t="s">
        <v>1</v>
      </c>
    </row>
    <row r="2" spans="1:57" x14ac:dyDescent="0.35">
      <c r="B2" s="1" t="s">
        <v>2</v>
      </c>
      <c r="C2" s="1">
        <v>423</v>
      </c>
      <c r="D2" s="1" t="s">
        <v>3</v>
      </c>
    </row>
    <row r="3" spans="1:57" x14ac:dyDescent="0.35">
      <c r="B3" s="1" t="s">
        <v>4</v>
      </c>
      <c r="C3" s="1">
        <v>1</v>
      </c>
    </row>
    <row r="4" spans="1:57" x14ac:dyDescent="0.35">
      <c r="B4" s="1" t="s">
        <v>5</v>
      </c>
      <c r="C4" s="1">
        <v>60</v>
      </c>
    </row>
    <row r="5" spans="1:57" x14ac:dyDescent="0.35">
      <c r="B5" s="1" t="s">
        <v>6</v>
      </c>
      <c r="C5" s="5">
        <v>46022</v>
      </c>
    </row>
    <row r="6" spans="1:57" x14ac:dyDescent="0.35">
      <c r="B6" s="1" t="s">
        <v>7</v>
      </c>
      <c r="C6" s="1">
        <v>1</v>
      </c>
      <c r="D6" s="1" t="s">
        <v>8</v>
      </c>
    </row>
    <row r="8" spans="1:57" x14ac:dyDescent="0.35">
      <c r="A8" s="1" t="s">
        <v>9</v>
      </c>
      <c r="B8" s="25" t="s">
        <v>10</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67</v>
      </c>
      <c r="AJ11" s="3" t="s">
        <v>67</v>
      </c>
      <c r="AK11" s="3" t="s">
        <v>67</v>
      </c>
      <c r="AL11" s="3" t="s">
        <v>67</v>
      </c>
      <c r="AM11" s="3"/>
      <c r="AN11" s="3"/>
      <c r="AO11" s="3" t="s">
        <v>67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777AFABB-B4A4-4E2D-8BC1-115F39A9A516}">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394A977-43CE-420A-8F47-B694B7337FF6}">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A90FC493-2EA0-4F17-9903-953F0EA5A295}">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4D687F9B-BFB6-408C-9A7C-1BF8738518BC}">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95396DDF-11C5-42CE-BB7C-C184D27C3F1B}">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C6B24888-A015-495C-A0C1-E5899A05A6C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BE39AEDA-F15E-4116-A1F6-BF39650E272F}">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35E35C6F-E800-493F-87EE-1ADB8FB0868E}">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28EF56CD-CAF7-42CF-9F40-32D85620E88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460E58E4-3D98-473F-B0FE-11A943659ED5}">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F72C6768-68A2-4640-B675-C9D59D8F247A}">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619CAE89-4696-4676-B90B-7502E9B9F5C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8767AED6-2A9D-4E84-8959-337A1671DA97}">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7E0993F-5BF0-4ED7-B882-36A884B8C6E2}">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A1A30D53-B752-45B6-8F12-58F33818EFE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C03DF95F-CB16-418E-BC94-1A6956A6813D}">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B780401E-FB5B-48C3-B013-AC089ED6040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47DC67F0-5916-4E23-92AD-9B108337D88F}">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9EDCD89D-FAB3-46F3-BF44-AC601A274DA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175AAB24-1EBF-4A39-AE2F-ACF3065D5EA2}">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BEF3CC9C-3756-46E4-BFFD-8F1A7BCCDC7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7AA7EFF1-9362-4BC2-B005-4DCD20CCF97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DFB4337D-CE31-4588-9EEF-5A30C0C3DBB9}">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D4F84925-F5D5-401A-915C-63E01A59F17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F782D9E6-CDE3-4869-AD30-6F8D53C4AE2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9E960B78-F001-4D07-90E5-B3A827DE763F}">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A66A86C9-93B7-4E00-8489-EF7CD3947774}">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8AE9CF5B-F856-4AEA-8F24-C42330F3E96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99D87449-A42E-41F1-A376-0C04B9B14CD2}">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128293C1-C0A6-41FB-B5D9-A238425E2477}">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5F631F24-FECA-4F77-832F-5F8BC5F509E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1BF8D7A9-B68C-412B-BC03-B6DC9CA5054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AE68E058-E50C-4B84-BAD4-128966C5EED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E5074F91-F073-4C1C-B7C8-1CCD9429E65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8725B60E-A1B4-4496-B2A1-CDD6EF62A5C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E20DB5B0-182E-40D4-BFB8-22B091A1B97F}">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82A7572B-7724-42F5-BD5E-DE5D3FF52E9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B9F75DC9-A45C-4BCF-B916-04EEF8056DD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1F011FA5-02C1-49B8-918E-5CE4484CA4B2}">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5971D32C-652A-4F60-9B1E-F356BC9E58EA}">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A2FD7127-2A8A-43E4-BFA4-D0F1A5CBD87C}">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F1BC732E-500C-48C7-BD16-2AC80ABC6BA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F12117C2-08A3-4BF8-97B2-312DB740A62F}">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B8701731-AF7F-47BC-B351-6B6986E6502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FE7FE492-3783-4D55-B841-30D1B0B280B8}">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4764EF50-FE4B-4FFD-84A4-5519F75FCEE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D66128F0-D2D0-467F-942F-AC44F129E36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ED750900-92DD-417A-A4B7-5C35450B4BDF}">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F8C4132C-AB64-4D46-8639-50248E43763A}">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D2E30B9E-10BA-4811-B4CB-E88D1D2CF08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F12673E-E792-4B2D-B406-9CD6EF15CB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51EEC15D-33EE-447F-BA5A-4E31723752D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5BA8897-9941-4BF0-A20D-CFEC3E6CB7E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3A628D98-0B76-4016-9409-7326F7F8EF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A370098B-0296-460F-B548-772D7382AFE7}">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5"/>
  <sheetViews>
    <sheetView tabSelected="1" topLeftCell="E1" workbookViewId="0">
      <selection activeCell="J14" sqref="J14"/>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35">
      <c r="B1" s="1" t="s">
        <v>0</v>
      </c>
      <c r="C1" s="1">
        <v>59</v>
      </c>
      <c r="D1" s="1" t="s">
        <v>1</v>
      </c>
    </row>
    <row r="2" spans="1:51" x14ac:dyDescent="0.35">
      <c r="B2" s="1" t="s">
        <v>2</v>
      </c>
      <c r="C2" s="1">
        <v>424</v>
      </c>
      <c r="D2" s="1" t="s">
        <v>1931</v>
      </c>
    </row>
    <row r="3" spans="1:51" x14ac:dyDescent="0.35">
      <c r="B3" s="1" t="s">
        <v>4</v>
      </c>
      <c r="C3" s="1">
        <v>1</v>
      </c>
    </row>
    <row r="4" spans="1:51" x14ac:dyDescent="0.35">
      <c r="B4" s="1" t="s">
        <v>5</v>
      </c>
      <c r="C4" s="1">
        <v>60</v>
      </c>
    </row>
    <row r="5" spans="1:51" x14ac:dyDescent="0.35">
      <c r="B5" s="1" t="s">
        <v>6</v>
      </c>
      <c r="C5" s="5">
        <v>46022</v>
      </c>
    </row>
    <row r="6" spans="1:51" x14ac:dyDescent="0.35">
      <c r="B6" s="1" t="s">
        <v>7</v>
      </c>
      <c r="C6" s="1">
        <v>1</v>
      </c>
      <c r="D6" s="1" t="s">
        <v>8</v>
      </c>
    </row>
    <row r="8" spans="1:51" x14ac:dyDescent="0.35">
      <c r="A8" s="1" t="s">
        <v>9</v>
      </c>
      <c r="B8" s="25" t="s">
        <v>1932</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52.5" customHeight="1" thickBot="1" x14ac:dyDescent="0.4">
      <c r="A11" s="1">
        <v>1</v>
      </c>
      <c r="B11" t="s">
        <v>66</v>
      </c>
      <c r="C11" s="8" t="s">
        <v>69</v>
      </c>
      <c r="D11" s="3"/>
      <c r="E11" s="8" t="s">
        <v>2013</v>
      </c>
      <c r="F11" s="9">
        <v>45741</v>
      </c>
      <c r="G11" s="3" t="s">
        <v>2014</v>
      </c>
      <c r="H11" s="3">
        <v>79626682</v>
      </c>
      <c r="I11" s="3" t="s">
        <v>2015</v>
      </c>
      <c r="J11" s="3" t="s">
        <v>83</v>
      </c>
      <c r="K11" s="3" t="s">
        <v>1955</v>
      </c>
      <c r="L11" s="3"/>
      <c r="M11" s="10" t="s">
        <v>2016</v>
      </c>
      <c r="N11" s="11">
        <v>4270500</v>
      </c>
      <c r="O11" s="12" t="s">
        <v>82</v>
      </c>
      <c r="P11" s="3"/>
      <c r="Q11" s="3" t="s">
        <v>157</v>
      </c>
      <c r="R11" s="3" t="s">
        <v>88</v>
      </c>
      <c r="S11" s="3" t="s">
        <v>76</v>
      </c>
      <c r="T11" s="3"/>
      <c r="U11" s="3">
        <v>900674427</v>
      </c>
      <c r="V11" s="3" t="s">
        <v>147</v>
      </c>
      <c r="W11" s="3"/>
      <c r="X11" s="3" t="s">
        <v>2017</v>
      </c>
      <c r="Y11" s="3" t="s">
        <v>92</v>
      </c>
      <c r="Z11" s="3" t="s">
        <v>126</v>
      </c>
      <c r="AA11" s="3"/>
      <c r="AB11" s="3"/>
      <c r="AC11" s="3" t="s">
        <v>157</v>
      </c>
      <c r="AD11" s="3"/>
      <c r="AE11" s="3"/>
      <c r="AF11" s="3" t="s">
        <v>102</v>
      </c>
      <c r="AG11" s="3">
        <v>52539334</v>
      </c>
      <c r="AH11" s="3"/>
      <c r="AI11" s="3" t="s">
        <v>157</v>
      </c>
      <c r="AJ11" s="3"/>
      <c r="AK11" s="14" t="s">
        <v>2023</v>
      </c>
      <c r="AL11" s="3">
        <f>281+360</f>
        <v>641</v>
      </c>
      <c r="AM11" s="3" t="s">
        <v>106</v>
      </c>
      <c r="AN11" s="3">
        <v>0</v>
      </c>
      <c r="AO11" s="3" t="s">
        <v>107</v>
      </c>
      <c r="AP11" s="13">
        <v>9240579</v>
      </c>
      <c r="AQ11" s="14">
        <v>360</v>
      </c>
      <c r="AR11" s="4">
        <v>45741</v>
      </c>
      <c r="AS11" s="4">
        <v>46387</v>
      </c>
      <c r="AT11" s="4"/>
      <c r="AU11" s="22">
        <v>0</v>
      </c>
      <c r="AV11" s="22">
        <v>0</v>
      </c>
      <c r="AW11" s="23">
        <v>100</v>
      </c>
      <c r="AX11" s="24">
        <f>1091928/AP11*100</f>
        <v>11.816662137729681</v>
      </c>
      <c r="AY11" s="16" t="s">
        <v>2028</v>
      </c>
    </row>
    <row r="12" spans="1:51" ht="42.75" customHeight="1" thickBot="1" x14ac:dyDescent="0.4">
      <c r="A12" s="1">
        <v>2</v>
      </c>
      <c r="B12" t="s">
        <v>2024</v>
      </c>
      <c r="C12" s="20" t="s">
        <v>69</v>
      </c>
      <c r="D12" s="14" t="s">
        <v>67</v>
      </c>
      <c r="E12" s="20" t="s">
        <v>2018</v>
      </c>
      <c r="F12" s="21">
        <v>45352</v>
      </c>
      <c r="G12" s="14" t="s">
        <v>2019</v>
      </c>
      <c r="H12" s="14">
        <v>79626682</v>
      </c>
      <c r="I12" s="14" t="s">
        <v>2020</v>
      </c>
      <c r="J12" s="14" t="s">
        <v>96</v>
      </c>
      <c r="K12" s="14" t="s">
        <v>1955</v>
      </c>
      <c r="L12" s="14" t="s">
        <v>67</v>
      </c>
      <c r="M12" s="14" t="s">
        <v>2021</v>
      </c>
      <c r="N12" s="14">
        <v>6426000</v>
      </c>
      <c r="O12" s="14" t="s">
        <v>82</v>
      </c>
      <c r="P12" s="14"/>
      <c r="Q12" s="14" t="s">
        <v>157</v>
      </c>
      <c r="R12" s="14" t="s">
        <v>88</v>
      </c>
      <c r="S12" s="14" t="s">
        <v>76</v>
      </c>
      <c r="T12" s="14"/>
      <c r="U12" s="14">
        <v>900803668</v>
      </c>
      <c r="V12" s="14" t="s">
        <v>74</v>
      </c>
      <c r="W12" s="14" t="s">
        <v>67</v>
      </c>
      <c r="X12" s="14" t="s">
        <v>2022</v>
      </c>
      <c r="Y12" s="14" t="s">
        <v>92</v>
      </c>
      <c r="Z12" s="14" t="s">
        <v>126</v>
      </c>
      <c r="AA12" s="14"/>
      <c r="AB12" s="14"/>
      <c r="AC12" s="14" t="s">
        <v>157</v>
      </c>
      <c r="AD12" s="14" t="s">
        <v>67</v>
      </c>
      <c r="AE12" s="14" t="s">
        <v>67</v>
      </c>
      <c r="AF12" s="14" t="s">
        <v>102</v>
      </c>
      <c r="AG12" s="14">
        <v>52539334</v>
      </c>
      <c r="AH12" s="14"/>
      <c r="AI12" s="14" t="s">
        <v>157</v>
      </c>
      <c r="AJ12" s="14" t="s">
        <v>67</v>
      </c>
      <c r="AK12" s="14" t="s">
        <v>2023</v>
      </c>
      <c r="AL12" s="14">
        <f>305+365+360</f>
        <v>1030</v>
      </c>
      <c r="AM12" s="14" t="s">
        <v>106</v>
      </c>
      <c r="AN12" s="14">
        <v>0</v>
      </c>
      <c r="AO12" s="14" t="s">
        <v>107</v>
      </c>
      <c r="AP12" s="17">
        <f>8212428+9559412</f>
        <v>17771840</v>
      </c>
      <c r="AQ12" s="14">
        <v>360</v>
      </c>
      <c r="AR12" s="15">
        <v>45352</v>
      </c>
      <c r="AS12" s="15">
        <v>46387</v>
      </c>
      <c r="AT12" s="15" t="s">
        <v>67</v>
      </c>
      <c r="AU12" s="23">
        <v>100</v>
      </c>
      <c r="AV12" s="23">
        <v>100</v>
      </c>
      <c r="AW12" s="23">
        <v>100</v>
      </c>
      <c r="AX12" s="24">
        <f>8212428/AP12*100</f>
        <v>46.210341754145887</v>
      </c>
      <c r="AY12" s="16" t="s">
        <v>2043</v>
      </c>
    </row>
    <row r="13" spans="1:51" ht="35.25" customHeight="1" thickBot="1" x14ac:dyDescent="0.4">
      <c r="A13" s="1">
        <v>3</v>
      </c>
      <c r="B13" t="s">
        <v>2025</v>
      </c>
      <c r="C13" s="20" t="s">
        <v>69</v>
      </c>
      <c r="D13" s="14" t="s">
        <v>67</v>
      </c>
      <c r="E13" s="20" t="s">
        <v>2029</v>
      </c>
      <c r="F13" s="21">
        <v>43042</v>
      </c>
      <c r="G13" s="14" t="s">
        <v>2030</v>
      </c>
      <c r="H13" s="14">
        <v>52149556</v>
      </c>
      <c r="I13" s="14" t="s">
        <v>2015</v>
      </c>
      <c r="J13" s="14" t="s">
        <v>187</v>
      </c>
      <c r="K13" s="14" t="s">
        <v>1962</v>
      </c>
      <c r="L13" s="14" t="s">
        <v>2031</v>
      </c>
      <c r="M13" s="14" t="s">
        <v>2032</v>
      </c>
      <c r="N13" s="14">
        <v>13235568</v>
      </c>
      <c r="O13" s="14" t="s">
        <v>82</v>
      </c>
      <c r="P13" s="14"/>
      <c r="Q13" s="14" t="s">
        <v>157</v>
      </c>
      <c r="R13" s="14" t="s">
        <v>88</v>
      </c>
      <c r="S13" s="14" t="s">
        <v>76</v>
      </c>
      <c r="T13" s="14"/>
      <c r="U13" s="14">
        <v>860024423</v>
      </c>
      <c r="V13" s="14" t="s">
        <v>137</v>
      </c>
      <c r="W13" s="14" t="s">
        <v>67</v>
      </c>
      <c r="X13" s="14" t="s">
        <v>2033</v>
      </c>
      <c r="Y13" s="14" t="s">
        <v>92</v>
      </c>
      <c r="Z13" s="14" t="s">
        <v>126</v>
      </c>
      <c r="AA13" s="14"/>
      <c r="AB13" s="14"/>
      <c r="AC13" s="14" t="s">
        <v>157</v>
      </c>
      <c r="AD13" s="14" t="s">
        <v>67</v>
      </c>
      <c r="AE13" s="14" t="s">
        <v>67</v>
      </c>
      <c r="AF13" s="14" t="s">
        <v>102</v>
      </c>
      <c r="AG13" s="14">
        <v>13503540</v>
      </c>
      <c r="AH13" s="14"/>
      <c r="AI13" s="14" t="s">
        <v>157</v>
      </c>
      <c r="AJ13" s="14" t="s">
        <v>67</v>
      </c>
      <c r="AK13" s="14" t="s">
        <v>2034</v>
      </c>
      <c r="AL13" s="14">
        <f>58+360+360+360+360+360+360+360+360+360</f>
        <v>3298</v>
      </c>
      <c r="AM13" s="14" t="s">
        <v>106</v>
      </c>
      <c r="AN13" s="14">
        <v>0</v>
      </c>
      <c r="AO13" s="14" t="s">
        <v>95</v>
      </c>
      <c r="AP13" s="13">
        <v>608884879</v>
      </c>
      <c r="AQ13" s="14">
        <v>360</v>
      </c>
      <c r="AR13" s="15">
        <v>43042</v>
      </c>
      <c r="AS13" s="15">
        <v>46387</v>
      </c>
      <c r="AT13" s="18"/>
      <c r="AU13" s="23">
        <v>100</v>
      </c>
      <c r="AV13" s="23">
        <v>100</v>
      </c>
      <c r="AW13" s="23">
        <v>100</v>
      </c>
      <c r="AX13" s="23">
        <v>100</v>
      </c>
      <c r="AY13" s="19" t="s">
        <v>2037</v>
      </c>
    </row>
    <row r="14" spans="1:51" ht="37.5" customHeight="1" thickBot="1" x14ac:dyDescent="0.4">
      <c r="A14" s="1">
        <v>4</v>
      </c>
      <c r="B14" t="s">
        <v>2026</v>
      </c>
      <c r="C14" s="20" t="s">
        <v>69</v>
      </c>
      <c r="D14" s="14" t="s">
        <v>67</v>
      </c>
      <c r="E14" s="20" t="s">
        <v>2035</v>
      </c>
      <c r="F14" s="21">
        <v>43122</v>
      </c>
      <c r="G14" s="14" t="s">
        <v>2030</v>
      </c>
      <c r="H14" s="14">
        <v>52149556</v>
      </c>
      <c r="I14" s="14" t="s">
        <v>2015</v>
      </c>
      <c r="J14" s="14" t="s">
        <v>183</v>
      </c>
      <c r="K14" s="14" t="s">
        <v>1962</v>
      </c>
      <c r="L14" s="14" t="s">
        <v>2031</v>
      </c>
      <c r="M14" s="14" t="s">
        <v>2036</v>
      </c>
      <c r="N14" s="14">
        <v>82554194</v>
      </c>
      <c r="O14" s="14" t="s">
        <v>82</v>
      </c>
      <c r="P14" s="14"/>
      <c r="Q14" s="14" t="s">
        <v>157</v>
      </c>
      <c r="R14" s="14" t="s">
        <v>88</v>
      </c>
      <c r="S14" s="14" t="s">
        <v>76</v>
      </c>
      <c r="T14" s="14"/>
      <c r="U14" s="14">
        <v>860024423</v>
      </c>
      <c r="V14" s="14" t="s">
        <v>137</v>
      </c>
      <c r="W14" s="14" t="s">
        <v>67</v>
      </c>
      <c r="X14" s="14" t="s">
        <v>2033</v>
      </c>
      <c r="Y14" s="14" t="s">
        <v>92</v>
      </c>
      <c r="Z14" s="14" t="s">
        <v>126</v>
      </c>
      <c r="AA14" s="14"/>
      <c r="AB14" s="14"/>
      <c r="AC14" s="14" t="s">
        <v>157</v>
      </c>
      <c r="AD14" s="14" t="s">
        <v>67</v>
      </c>
      <c r="AE14" s="14" t="s">
        <v>67</v>
      </c>
      <c r="AF14" s="14" t="s">
        <v>102</v>
      </c>
      <c r="AG14" s="14">
        <v>13503540</v>
      </c>
      <c r="AH14" s="14"/>
      <c r="AI14" s="14" t="s">
        <v>157</v>
      </c>
      <c r="AJ14" s="14" t="s">
        <v>67</v>
      </c>
      <c r="AK14" s="14" t="s">
        <v>2034</v>
      </c>
      <c r="AL14" s="14">
        <f>343+360+360+360+360+360+360+360+360</f>
        <v>3223</v>
      </c>
      <c r="AM14" s="14" t="s">
        <v>106</v>
      </c>
      <c r="AN14" s="14">
        <v>0</v>
      </c>
      <c r="AO14" s="14" t="s">
        <v>95</v>
      </c>
      <c r="AP14" s="13">
        <v>1324584952</v>
      </c>
      <c r="AQ14" s="14">
        <v>360</v>
      </c>
      <c r="AR14" s="15">
        <v>43122</v>
      </c>
      <c r="AS14" s="15">
        <v>46387</v>
      </c>
      <c r="AT14" s="15" t="s">
        <v>67</v>
      </c>
      <c r="AU14" s="23">
        <v>100</v>
      </c>
      <c r="AV14" s="23">
        <v>100</v>
      </c>
      <c r="AW14" s="23">
        <v>100</v>
      </c>
      <c r="AX14" s="23">
        <v>100</v>
      </c>
      <c r="AY14" s="19" t="s">
        <v>2038</v>
      </c>
    </row>
    <row r="15" spans="1:51" ht="39.75" customHeight="1" thickBot="1" x14ac:dyDescent="0.4">
      <c r="A15" s="1">
        <v>5</v>
      </c>
      <c r="B15" t="s">
        <v>2027</v>
      </c>
      <c r="C15" s="20" t="s">
        <v>69</v>
      </c>
      <c r="D15" s="14"/>
      <c r="E15" s="20" t="s">
        <v>2039</v>
      </c>
      <c r="F15" s="21">
        <v>42534</v>
      </c>
      <c r="G15" s="14" t="s">
        <v>2030</v>
      </c>
      <c r="H15" s="14">
        <v>52149556</v>
      </c>
      <c r="I15" s="14" t="s">
        <v>2015</v>
      </c>
      <c r="J15" s="14" t="s">
        <v>187</v>
      </c>
      <c r="K15" s="14" t="s">
        <v>1955</v>
      </c>
      <c r="L15" s="14"/>
      <c r="M15" s="14" t="s">
        <v>2040</v>
      </c>
      <c r="N15" s="14">
        <v>0</v>
      </c>
      <c r="O15" s="14" t="s">
        <v>82</v>
      </c>
      <c r="P15" s="14"/>
      <c r="Q15" s="14" t="s">
        <v>157</v>
      </c>
      <c r="R15" s="14" t="s">
        <v>88</v>
      </c>
      <c r="S15" s="14" t="s">
        <v>76</v>
      </c>
      <c r="T15" s="14"/>
      <c r="U15" s="14">
        <v>900674427</v>
      </c>
      <c r="V15" s="14" t="s">
        <v>147</v>
      </c>
      <c r="W15" s="14"/>
      <c r="X15" s="14" t="s">
        <v>2041</v>
      </c>
      <c r="Y15" s="14" t="s">
        <v>92</v>
      </c>
      <c r="Z15" s="14" t="s">
        <v>126</v>
      </c>
      <c r="AA15" s="14"/>
      <c r="AB15" s="14"/>
      <c r="AC15" s="14" t="s">
        <v>157</v>
      </c>
      <c r="AD15" s="14"/>
      <c r="AE15" s="14"/>
      <c r="AF15" s="14" t="s">
        <v>102</v>
      </c>
      <c r="AG15" s="14">
        <v>52539334</v>
      </c>
      <c r="AH15" s="14"/>
      <c r="AI15" s="14" t="s">
        <v>157</v>
      </c>
      <c r="AJ15" s="14"/>
      <c r="AK15" s="14" t="s">
        <v>2023</v>
      </c>
      <c r="AL15" s="14">
        <f>201+360+360+360+360+360+360+360+360+360+360</f>
        <v>3801</v>
      </c>
      <c r="AM15" s="14" t="s">
        <v>106</v>
      </c>
      <c r="AN15" s="14">
        <v>0</v>
      </c>
      <c r="AO15" s="14" t="s">
        <v>95</v>
      </c>
      <c r="AP15" s="14">
        <v>0</v>
      </c>
      <c r="AQ15" s="14">
        <v>360</v>
      </c>
      <c r="AR15" s="15">
        <v>42534</v>
      </c>
      <c r="AS15" s="15">
        <v>46387</v>
      </c>
      <c r="AT15" s="15"/>
      <c r="AU15" s="22">
        <v>0</v>
      </c>
      <c r="AV15" s="22">
        <v>0</v>
      </c>
      <c r="AW15" s="23">
        <v>0</v>
      </c>
      <c r="AX15" s="23">
        <v>0</v>
      </c>
      <c r="AY15" s="14" t="s">
        <v>2042</v>
      </c>
    </row>
    <row r="16" spans="1:51" ht="15" thickBot="1" x14ac:dyDescent="0.4">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N16" s="2" t="s">
        <v>67</v>
      </c>
      <c r="AO16" s="2" t="s">
        <v>67</v>
      </c>
      <c r="AP16" s="2" t="s">
        <v>67</v>
      </c>
      <c r="AQ16" s="2" t="s">
        <v>67</v>
      </c>
      <c r="AR16" s="2" t="s">
        <v>67</v>
      </c>
      <c r="AS16" s="2" t="s">
        <v>67</v>
      </c>
      <c r="AT16" s="2" t="s">
        <v>67</v>
      </c>
      <c r="AU16" s="2" t="s">
        <v>67</v>
      </c>
      <c r="AV16" s="2" t="s">
        <v>67</v>
      </c>
      <c r="AW16" s="2" t="s">
        <v>67</v>
      </c>
      <c r="AX16" s="2" t="s">
        <v>67</v>
      </c>
      <c r="AY16" s="2" t="s">
        <v>67</v>
      </c>
    </row>
    <row r="17" spans="1:51" ht="15" thickBot="1" x14ac:dyDescent="0.4">
      <c r="A17" s="1">
        <v>999999</v>
      </c>
      <c r="B17" t="s">
        <v>68</v>
      </c>
      <c r="C17" s="2" t="s">
        <v>67</v>
      </c>
      <c r="D17" s="2" t="s">
        <v>67</v>
      </c>
      <c r="E17" s="2" t="s">
        <v>67</v>
      </c>
      <c r="F17" s="2" t="s">
        <v>67</v>
      </c>
      <c r="G17" s="3"/>
      <c r="H17" s="3"/>
      <c r="I17" s="3"/>
      <c r="J17" s="2" t="s">
        <v>67</v>
      </c>
      <c r="K17" s="2" t="s">
        <v>67</v>
      </c>
      <c r="L17" s="2" t="s">
        <v>67</v>
      </c>
      <c r="M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O17" s="2" t="s">
        <v>67</v>
      </c>
      <c r="AQ17" s="2" t="s">
        <v>67</v>
      </c>
      <c r="AR17" s="2" t="s">
        <v>67</v>
      </c>
      <c r="AS17" s="2" t="s">
        <v>67</v>
      </c>
      <c r="AT17" s="2" t="s">
        <v>67</v>
      </c>
      <c r="AU17" s="2" t="s">
        <v>67</v>
      </c>
      <c r="AV17" s="2" t="s">
        <v>67</v>
      </c>
      <c r="AW17" s="2" t="s">
        <v>67</v>
      </c>
      <c r="AX17" s="2" t="s">
        <v>67</v>
      </c>
      <c r="AY17" s="2" t="s">
        <v>67</v>
      </c>
    </row>
    <row r="351005" spans="1:10" x14ac:dyDescent="0.35">
      <c r="A351005" t="s">
        <v>69</v>
      </c>
      <c r="B351005" t="s">
        <v>70</v>
      </c>
      <c r="C351005" t="s">
        <v>1933</v>
      </c>
      <c r="D351005" t="s">
        <v>74</v>
      </c>
      <c r="E351005" t="s">
        <v>75</v>
      </c>
      <c r="F351005" t="s">
        <v>76</v>
      </c>
      <c r="G351005" t="s">
        <v>79</v>
      </c>
      <c r="H351005" t="s">
        <v>76</v>
      </c>
      <c r="I351005" t="s">
        <v>80</v>
      </c>
      <c r="J351005" t="s">
        <v>81</v>
      </c>
    </row>
    <row r="351006" spans="1:10" x14ac:dyDescent="0.35">
      <c r="A351006" t="s">
        <v>82</v>
      </c>
      <c r="B351006" t="s">
        <v>83</v>
      </c>
      <c r="C351006" t="s">
        <v>1934</v>
      </c>
      <c r="D351006" t="s">
        <v>87</v>
      </c>
      <c r="E351006" t="s">
        <v>88</v>
      </c>
      <c r="F351006" t="s">
        <v>89</v>
      </c>
      <c r="G351006" t="s">
        <v>92</v>
      </c>
      <c r="H351006" t="s">
        <v>93</v>
      </c>
      <c r="I351006" t="s">
        <v>94</v>
      </c>
      <c r="J351006" t="s">
        <v>95</v>
      </c>
    </row>
    <row r="351007" spans="1:10" x14ac:dyDescent="0.35">
      <c r="B351007" t="s">
        <v>96</v>
      </c>
      <c r="C351007" t="s">
        <v>1935</v>
      </c>
      <c r="D351007" t="s">
        <v>100</v>
      </c>
      <c r="E351007" t="s">
        <v>101</v>
      </c>
      <c r="F351007" t="s">
        <v>102</v>
      </c>
      <c r="G351007" t="s">
        <v>105</v>
      </c>
      <c r="H351007" t="s">
        <v>102</v>
      </c>
      <c r="I351007" t="s">
        <v>106</v>
      </c>
      <c r="J351007" t="s">
        <v>107</v>
      </c>
    </row>
    <row r="351008" spans="1:10" x14ac:dyDescent="0.35">
      <c r="B351008" t="s">
        <v>108</v>
      </c>
      <c r="C351008" t="s">
        <v>1936</v>
      </c>
      <c r="D351008" t="s">
        <v>112</v>
      </c>
      <c r="E351008" t="s">
        <v>113</v>
      </c>
      <c r="F351008" t="s">
        <v>114</v>
      </c>
      <c r="G351008" t="s">
        <v>113</v>
      </c>
      <c r="H351008" t="s">
        <v>114</v>
      </c>
      <c r="J351008" t="s">
        <v>117</v>
      </c>
    </row>
    <row r="351009" spans="2:8" x14ac:dyDescent="0.35">
      <c r="B351009" t="s">
        <v>118</v>
      </c>
      <c r="C351009" t="s">
        <v>1937</v>
      </c>
      <c r="D351009" t="s">
        <v>122</v>
      </c>
      <c r="F351009" t="s">
        <v>123</v>
      </c>
      <c r="H351009" t="s">
        <v>126</v>
      </c>
    </row>
    <row r="351010" spans="2:8" x14ac:dyDescent="0.35">
      <c r="B351010" t="s">
        <v>127</v>
      </c>
      <c r="C351010" t="s">
        <v>1938</v>
      </c>
      <c r="D351010" t="s">
        <v>131</v>
      </c>
    </row>
    <row r="351011" spans="2:8" x14ac:dyDescent="0.35">
      <c r="B351011" t="s">
        <v>134</v>
      </c>
      <c r="C351011" t="s">
        <v>1939</v>
      </c>
      <c r="D351011" t="s">
        <v>137</v>
      </c>
    </row>
    <row r="351012" spans="2:8" x14ac:dyDescent="0.35">
      <c r="B351012" t="s">
        <v>139</v>
      </c>
      <c r="C351012" t="s">
        <v>1940</v>
      </c>
      <c r="D351012" t="s">
        <v>142</v>
      </c>
    </row>
    <row r="351013" spans="2:8" x14ac:dyDescent="0.35">
      <c r="B351013" t="s">
        <v>144</v>
      </c>
      <c r="C351013" t="s">
        <v>1941</v>
      </c>
      <c r="D351013" t="s">
        <v>147</v>
      </c>
    </row>
    <row r="351014" spans="2:8" x14ac:dyDescent="0.35">
      <c r="B351014" t="s">
        <v>149</v>
      </c>
      <c r="C351014" t="s">
        <v>1942</v>
      </c>
      <c r="D351014" t="s">
        <v>152</v>
      </c>
    </row>
    <row r="351015" spans="2:8" x14ac:dyDescent="0.35">
      <c r="B351015" t="s">
        <v>154</v>
      </c>
      <c r="C351015" t="s">
        <v>1943</v>
      </c>
      <c r="D351015" t="s">
        <v>157</v>
      </c>
    </row>
    <row r="351016" spans="2:8" x14ac:dyDescent="0.35">
      <c r="B351016" t="s">
        <v>159</v>
      </c>
      <c r="C351016" t="s">
        <v>1944</v>
      </c>
    </row>
    <row r="351017" spans="2:8" x14ac:dyDescent="0.35">
      <c r="B351017" t="s">
        <v>163</v>
      </c>
      <c r="C351017" t="s">
        <v>1945</v>
      </c>
    </row>
    <row r="351018" spans="2:8" x14ac:dyDescent="0.35">
      <c r="B351018" t="s">
        <v>167</v>
      </c>
      <c r="C351018" t="s">
        <v>1946</v>
      </c>
    </row>
    <row r="351019" spans="2:8" x14ac:dyDescent="0.35">
      <c r="B351019" t="s">
        <v>171</v>
      </c>
      <c r="C351019" t="s">
        <v>1947</v>
      </c>
    </row>
    <row r="351020" spans="2:8" x14ac:dyDescent="0.35">
      <c r="B351020" t="s">
        <v>175</v>
      </c>
      <c r="C351020" t="s">
        <v>1948</v>
      </c>
    </row>
    <row r="351021" spans="2:8" x14ac:dyDescent="0.35">
      <c r="B351021" t="s">
        <v>179</v>
      </c>
      <c r="C351021" t="s">
        <v>1949</v>
      </c>
    </row>
    <row r="351022" spans="2:8" x14ac:dyDescent="0.35">
      <c r="B351022" t="s">
        <v>183</v>
      </c>
      <c r="C351022" t="s">
        <v>1950</v>
      </c>
    </row>
    <row r="351023" spans="2:8" x14ac:dyDescent="0.35">
      <c r="B351023" t="s">
        <v>187</v>
      </c>
      <c r="C351023" t="s">
        <v>1951</v>
      </c>
    </row>
    <row r="351024" spans="2:8" x14ac:dyDescent="0.35">
      <c r="B351024" t="s">
        <v>191</v>
      </c>
      <c r="C351024" t="s">
        <v>1952</v>
      </c>
    </row>
    <row r="351025" spans="2:3" x14ac:dyDescent="0.35">
      <c r="B351025" t="s">
        <v>195</v>
      </c>
      <c r="C351025" t="s">
        <v>1953</v>
      </c>
    </row>
    <row r="351026" spans="2:3" x14ac:dyDescent="0.35">
      <c r="B351026" t="s">
        <v>198</v>
      </c>
      <c r="C351026" t="s">
        <v>1954</v>
      </c>
    </row>
    <row r="351027" spans="2:3" x14ac:dyDescent="0.35">
      <c r="B351027" t="s">
        <v>201</v>
      </c>
      <c r="C351027" t="s">
        <v>1955</v>
      </c>
    </row>
    <row r="351028" spans="2:3" x14ac:dyDescent="0.35">
      <c r="B351028" t="s">
        <v>204</v>
      </c>
      <c r="C351028" t="s">
        <v>1956</v>
      </c>
    </row>
    <row r="351029" spans="2:3" x14ac:dyDescent="0.35">
      <c r="B351029" t="s">
        <v>207</v>
      </c>
      <c r="C351029" t="s">
        <v>1957</v>
      </c>
    </row>
    <row r="351030" spans="2:3" x14ac:dyDescent="0.35">
      <c r="B351030" t="s">
        <v>210</v>
      </c>
      <c r="C351030" t="s">
        <v>1958</v>
      </c>
    </row>
    <row r="351031" spans="2:3" x14ac:dyDescent="0.35">
      <c r="B351031" t="s">
        <v>213</v>
      </c>
      <c r="C351031" t="s">
        <v>1959</v>
      </c>
    </row>
    <row r="351032" spans="2:3" x14ac:dyDescent="0.35">
      <c r="B351032" t="s">
        <v>216</v>
      </c>
      <c r="C351032" t="s">
        <v>1960</v>
      </c>
    </row>
    <row r="351033" spans="2:3" x14ac:dyDescent="0.35">
      <c r="B351033" t="s">
        <v>219</v>
      </c>
      <c r="C351033" t="s">
        <v>1961</v>
      </c>
    </row>
    <row r="351034" spans="2:3" x14ac:dyDescent="0.35">
      <c r="B351034" t="s">
        <v>222</v>
      </c>
      <c r="C351034" t="s">
        <v>1962</v>
      </c>
    </row>
    <row r="351035" spans="2:3" x14ac:dyDescent="0.35">
      <c r="B351035" t="s">
        <v>225</v>
      </c>
      <c r="C351035" t="s">
        <v>128</v>
      </c>
    </row>
    <row r="351036" spans="2:3" x14ac:dyDescent="0.35">
      <c r="B351036" t="s">
        <v>228</v>
      </c>
    </row>
    <row r="351037" spans="2:3" x14ac:dyDescent="0.35">
      <c r="B351037" t="s">
        <v>231</v>
      </c>
    </row>
    <row r="351038" spans="2:3" x14ac:dyDescent="0.35">
      <c r="B351038" t="s">
        <v>234</v>
      </c>
    </row>
    <row r="351039" spans="2:3" x14ac:dyDescent="0.35">
      <c r="B351039" t="s">
        <v>237</v>
      </c>
    </row>
    <row r="351040" spans="2:3" x14ac:dyDescent="0.35">
      <c r="B351040" t="s">
        <v>240</v>
      </c>
    </row>
    <row r="351041" spans="2:2" x14ac:dyDescent="0.35">
      <c r="B351041" t="s">
        <v>243</v>
      </c>
    </row>
    <row r="351042" spans="2:2" x14ac:dyDescent="0.35">
      <c r="B351042" t="s">
        <v>246</v>
      </c>
    </row>
    <row r="351043" spans="2:2" x14ac:dyDescent="0.35">
      <c r="B351043" t="s">
        <v>249</v>
      </c>
    </row>
    <row r="351044" spans="2:2" x14ac:dyDescent="0.35">
      <c r="B351044" t="s">
        <v>252</v>
      </c>
    </row>
    <row r="351045" spans="2:2" x14ac:dyDescent="0.35">
      <c r="B351045" t="s">
        <v>255</v>
      </c>
    </row>
    <row r="351046" spans="2:2" x14ac:dyDescent="0.35">
      <c r="B351046" t="s">
        <v>258</v>
      </c>
    </row>
    <row r="351047" spans="2:2" x14ac:dyDescent="0.35">
      <c r="B351047" t="s">
        <v>261</v>
      </c>
    </row>
    <row r="351048" spans="2:2" x14ac:dyDescent="0.35">
      <c r="B351048" t="s">
        <v>264</v>
      </c>
    </row>
    <row r="351049" spans="2:2" x14ac:dyDescent="0.35">
      <c r="B351049" t="s">
        <v>267</v>
      </c>
    </row>
    <row r="351050" spans="2:2" x14ac:dyDescent="0.35">
      <c r="B351050" t="s">
        <v>270</v>
      </c>
    </row>
    <row r="351051" spans="2:2" x14ac:dyDescent="0.35">
      <c r="B351051" t="s">
        <v>273</v>
      </c>
    </row>
    <row r="351052" spans="2:2" x14ac:dyDescent="0.35">
      <c r="B351052" t="s">
        <v>276</v>
      </c>
    </row>
    <row r="351053" spans="2:2" x14ac:dyDescent="0.35">
      <c r="B351053" t="s">
        <v>279</v>
      </c>
    </row>
    <row r="351054" spans="2:2" x14ac:dyDescent="0.35">
      <c r="B351054" t="s">
        <v>282</v>
      </c>
    </row>
    <row r="351055" spans="2:2" x14ac:dyDescent="0.35">
      <c r="B351055" t="s">
        <v>285</v>
      </c>
    </row>
  </sheetData>
  <mergeCells count="1">
    <mergeCell ref="B8:AY8"/>
  </mergeCells>
  <dataValidations count="93">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A8EBC45C-9B89-4A23-B2FF-9E99BF990F55}">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5" xr:uid="{392C701D-1087-4DBA-A16C-93547024082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5" xr:uid="{8779294B-C493-4D14-9C0A-A538D309CC68}">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386BBC6C-DDE9-44F8-ADFB-4FF930E4985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929934CC-6A81-4786-80BF-D120B8604E8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84752296-6DFD-4C30-8297-C1195D462CF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5" xr:uid="{024809AE-40C6-48E8-BEE2-4CA5EECBFC9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5" xr:uid="{B1C38758-4364-4DA3-AE40-48BB7683F480}">
      <formula1>0</formula1>
      <formula2>390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5" xr:uid="{653248EA-E0C1-4EC5-89A5-2BD7C4D5CF0F}">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T12:U12 T13:T15 U15" xr:uid="{42E362EC-5113-4B05-BF4A-4A317F43710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U13:U14" xr:uid="{3B262747-61CF-4933-8358-277F09EFB1F4}">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5" xr:uid="{00DD737F-631D-45B9-93AA-C09FE3BB039B}">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5" xr:uid="{043A3A52-8BAF-448C-9036-E9583E7B261D}">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5" xr:uid="{B469A593-EF72-460D-A093-13642119BAF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5" xr:uid="{8C98EF13-7185-41F8-9326-2B1CB68EEC2B}">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5" xr:uid="{A4E541B2-B091-439E-809B-9D7A5A1A21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5" xr:uid="{D9A3339B-1814-4F72-AD9B-A4A56A9972E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5" xr:uid="{ED27BDFE-AA02-4E29-8923-36B03506E01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5" xr:uid="{18711E40-76DB-4227-8A3A-765898C5D7C7}">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5" xr:uid="{EEBCEBDF-47D1-4E87-BF4C-E7BF157A6B6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5" xr:uid="{74F700D6-92D3-4D94-8F32-260C4FCECE04}">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5" xr:uid="{CEF7670F-BF8F-4A9E-AFDE-9C7035E8217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5" xr:uid="{D11E72A6-5F09-4337-A3F9-B1268FFD924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AP15" xr:uid="{ECEC4FFB-6418-4A97-836E-FD4B3F9E27D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5" xr:uid="{4BF50554-1075-4673-BDB4-44DD6460421A}">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5" xr:uid="{3C86818B-8708-4F5A-A6C3-48684766D97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5" xr:uid="{5522A9CC-8C42-4B65-889A-194A0793EA97}">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5" xr:uid="{3BE756A5-1E94-4A58-B8D6-E64C7B4791A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3:AV14 AU11:AU15" xr:uid="{29FE6A49-5B8A-4C61-ABA1-CF4306FB31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2 AV15" xr:uid="{1A5D2911-9EAC-4983-B6AE-23AD8B0417E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5 AX13:AX14 AX11" xr:uid="{0D9711A2-6145-4B8F-BDDC-A71D925785E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5 AX12" xr:uid="{DFF55433-DBCB-483E-87D3-33BA1251FA7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5" xr:uid="{FC1C0702-F7CF-45B5-A517-E9FAF3552AAB}">
      <formula1>0</formula1>
      <formula2>390</formula2>
    </dataValidation>
    <dataValidation type="decimal" allowBlank="1" showInputMessage="1" showErrorMessage="1" errorTitle="Entrada no válida" error="Por favor escriba un número" promptTitle="Escriba un número en esta casilla" sqref="G17:I17"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5E9EA922-06D0-48E3-A867-93B47ADC83BD}">
      <formula1>$A$351009:$A$351011</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5ED3E2D-0E7D-4887-83DD-1C7C64765ED5}">
      <formula1>$J$351009:$J$351013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ECC043AA-4A36-4B0E-979A-FC160F8B55A9}">
      <formula1>$I$351009:$I$351012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AI15" xr:uid="{36978DCA-3D19-42E7-8FBC-540F218DB235}">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FB1DF96E-A81A-4397-80A4-6AFEC0BC5DC7}">
      <formula1>$H$351009:$H$351014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8A08461C-60A6-461C-8C9A-37869A21D53D}">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E8E2225-721B-4FEC-8C58-6D47A2CC3917}">
      <formula1>$H$351009:$H$351014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11BC1480-52FA-42CF-8F0D-A272D9229AB6}">
      <formula1>$G$351009:$G$351013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D77C90FC-CF94-464C-BE71-A7C5F0D8EC37}">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7D6DA125-5378-4F2F-88A6-47488CAA08CF}">
      <formula1>$F$351009:$F$351014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21282E59-4F6E-4D0D-93A0-270BAEAB138A}">
      <formula1>$E$351009:$E$351013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734D74BF-E117-40BB-A7E2-A0246EE59D07}">
      <formula1>$D$351009:$D$351020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3048FF2B-4EED-4232-83CF-B48C70419C08}">
      <formula1>$C$351009:$C$351040</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98FD8F36-379D-4EAD-9521-2D9AC7033DCA}">
      <formula1>$B$351009:$B$351060</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7CB8F575-2580-4615-9B6B-BBA986C69A2A}">
      <formula1>$A$351009:$A$351011</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2:N15" xr:uid="{771E9720-8F30-4E2D-8B57-060E7B998B4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2 Q15" xr:uid="{33A955A1-A03D-46BD-9541-0712E9A3D3D6}">
      <formula1>$D$351004:$D$351015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 xr:uid="{BC1211A5-FCD1-455A-A4BD-0D924B8AC975}">
      <formula1>$A$351000:$A$351002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 xr:uid="{8D7994B3-05DF-470D-9ECA-9E7A4772DB72}">
      <formula1>$B$351000:$B$351051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2" xr:uid="{DD1CCFC8-37AB-45BB-8A21-CB23283C39E7}">
      <formula1>$C$351000:$C$351031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 xr:uid="{1F607E70-763F-419D-B659-F575F8B6ACAC}">
      <formula1>$A$351000:$A$351002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 xr:uid="{62E7F929-5C4C-42CB-B61B-952B9139698D}">
      <formula1>$E$351000:$E$351004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 xr:uid="{1F604974-B224-480B-8242-A8593E59B5A2}">
      <formula1>$F$351000:$F$351005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472711E9-8218-40AD-8BED-DF168336C50E}">
      <formula1>$D$351000:$D$351011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2" xr:uid="{4515C0D0-2112-4867-ACD1-3A70BCF0338D}">
      <formula1>$G$351000:$G$351004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2" xr:uid="{AB74AA4D-32B1-42F0-820B-509FB7CE2183}">
      <formula1>$H$351000:$H$351005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 xr:uid="{918AE4F3-574B-409E-80E0-B36C83A05560}">
      <formula1>$D$351000:$D$351011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2" xr:uid="{4B8857A6-10C8-43A2-8647-6E6146B3FBF1}">
      <formula1>$H$351000:$H$351005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2" xr:uid="{282DD5B8-D0A1-4E90-8D26-BD06F68897F6}">
      <formula1>$D$351000:$D$351011</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 xr:uid="{17E03A9F-4AE9-45E9-83F2-790EC64958DE}">
      <formula1>$I$351000:$I$351003</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2" xr:uid="{5CAD0947-7760-4E54-8D73-F4CF073AD80C}">
      <formula1>$J$351003:$J$351007</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C14" xr:uid="{A3FBAE4C-C3BC-4A76-B650-B007BDADBA12}">
      <formula1>$A$351002:$A$351004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3:J14" xr:uid="{9E2AB13B-FB32-46CF-9D2D-A9977E6313E2}">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3:K14" xr:uid="{316D9C77-2B6A-44EB-BF2B-ED7267432925}">
      <formula1>$C$351002:$C$351033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3:O14" xr:uid="{A279A50E-D1DC-4CBF-BEA6-B0342DB7D0D1}">
      <formula1>$A$351002:$A$351004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3:Q14" xr:uid="{36C3CB12-0B1A-4B9E-BFCB-BD67238BFDFF}">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3:R14" xr:uid="{3172E555-7BCC-40D0-B697-7CA8EBE084BC}">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3:S14" xr:uid="{4F0E9E27-ADFF-496F-A2F0-FFA57EE6BFA3}">
      <formula1>$F$351002:$F$351007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V14" xr:uid="{5A68AB20-E179-41CF-A454-312EFAF7FABE}">
      <formula1>$D$351002:$D$351013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3:Y14" xr:uid="{2B39655C-5AF5-49BA-B649-61055E9550CA}">
      <formula1>$G$351002:$G$351006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3:AC14" xr:uid="{8526C342-32E2-4437-A419-08D3581A76A3}">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3:AF14" xr:uid="{47C365B9-EC06-4A64-93DF-F718CD0F50FD}">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3:AI14" xr:uid="{25043011-69AF-4653-A5BA-3E87C9FAD679}">
      <formula1>$D$351002:$D$351013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3:AM14" xr:uid="{1DF09E59-3B63-45A4-A920-E70BEF45F698}">
      <formula1>$I$351002:$I$351005</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3:AO14" xr:uid="{B066F8C2-070A-46B6-9A9A-0871C447299B}">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3:Z14" xr:uid="{4847C9A6-1429-4348-803D-DAE94BC10DAE}">
      <formula1>$H$351007:$H$351012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5" xr:uid="{A2FEDF47-E605-44C8-98FD-F29669C5B63F}">
      <formula1>$H$351004:$H$351009</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5" xr:uid="{05063CD7-2599-486D-8389-057901914E73}">
      <formula1>$A$351004:$A$351006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5" xr:uid="{1B33BA65-2DA5-4CFC-9BF5-A34F59FE5AF0}">
      <formula1>$B$351004:$B$351055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5" xr:uid="{B902D81D-C38C-4FA2-94ED-812F6232731C}">
      <formula1>$C$351004:$C$351035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5" xr:uid="{3E426542-1E70-42B9-B816-422372A844DB}">
      <formula1>$A$351004:$A$351006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5" xr:uid="{A0ED9726-BDCD-4C57-9A53-92E744F628AC}">
      <formula1>$E$351004:$E$351008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5" xr:uid="{C2A2893C-BA46-4BB5-8560-879CDA7E5E79}">
      <formula1>$F$351004:$F$351009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5" xr:uid="{06E0DB9D-D92D-4EC2-AA2D-B3E85D1B08AA}">
      <formula1>$D$351004:$D$351015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5" xr:uid="{76B4CC9E-D488-4AC1-A0AE-754469B14485}">
      <formula1>$G$351004:$G$351008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5" xr:uid="{0838381C-F9EB-44E2-BAF4-2F63A4E8A1AA}">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5" xr:uid="{4A90818C-A6FF-4FF9-8C34-6F885C7C7B5B}">
      <formula1>$H$351004:$H$351009</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5" xr:uid="{D53BEEB9-4D07-484E-8ADD-38CB4E2AE5DB}">
      <formula1>$I$351004:$I$351007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5" xr:uid="{83D95668-9B03-4CA2-8188-0DFAA4526D85}">
      <formula1>$J$351004:$J$351008</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11" sqref="C11:U11"/>
    </sheetView>
  </sheetViews>
  <sheetFormatPr baseColWidth="10" defaultColWidth="9.179687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60</v>
      </c>
    </row>
    <row r="5" spans="1:21" x14ac:dyDescent="0.35">
      <c r="B5" s="1" t="s">
        <v>6</v>
      </c>
      <c r="C5" s="5">
        <v>46022</v>
      </c>
    </row>
    <row r="6" spans="1:21" x14ac:dyDescent="0.35">
      <c r="B6" s="1" t="s">
        <v>7</v>
      </c>
      <c r="C6" s="1">
        <v>1</v>
      </c>
      <c r="D6" s="1" t="s">
        <v>8</v>
      </c>
    </row>
    <row r="8" spans="1:21" x14ac:dyDescent="0.35">
      <c r="A8" s="1" t="s">
        <v>9</v>
      </c>
      <c r="B8" s="25" t="s">
        <v>1964</v>
      </c>
      <c r="C8" s="26"/>
      <c r="D8" s="26"/>
      <c r="E8" s="26"/>
      <c r="F8" s="26"/>
      <c r="G8" s="26"/>
      <c r="H8" s="26"/>
      <c r="I8" s="26"/>
      <c r="J8" s="26"/>
      <c r="K8" s="26"/>
      <c r="L8" s="26"/>
      <c r="M8" s="26"/>
      <c r="N8" s="26"/>
      <c r="O8" s="26"/>
      <c r="P8" s="26"/>
      <c r="Q8" s="26"/>
      <c r="R8" s="26"/>
      <c r="S8" s="26"/>
      <c r="T8" s="26"/>
      <c r="U8" s="2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35">
      <c r="A11" s="1">
        <v>1</v>
      </c>
      <c r="B11" t="s">
        <v>66</v>
      </c>
      <c r="C11" s="6" t="s">
        <v>82</v>
      </c>
      <c r="D11" s="6" t="s">
        <v>2010</v>
      </c>
      <c r="E11" s="6" t="s">
        <v>128</v>
      </c>
      <c r="F11" s="6" t="s">
        <v>67</v>
      </c>
      <c r="G11" s="6" t="s">
        <v>67</v>
      </c>
      <c r="H11" s="6"/>
      <c r="I11" s="6" t="s">
        <v>67</v>
      </c>
      <c r="J11" s="7" t="s">
        <v>67</v>
      </c>
      <c r="K11" s="6" t="s">
        <v>113</v>
      </c>
      <c r="L11" s="6" t="s">
        <v>123</v>
      </c>
      <c r="M11" s="6"/>
      <c r="N11" s="6"/>
      <c r="O11" s="6" t="s">
        <v>157</v>
      </c>
      <c r="P11" s="6" t="s">
        <v>67</v>
      </c>
      <c r="Q11" s="6" t="s">
        <v>67</v>
      </c>
      <c r="R11" s="6" t="s">
        <v>67</v>
      </c>
      <c r="S11" s="6"/>
      <c r="T11" s="6"/>
      <c r="U11" s="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1755BAE4-BB90-46A5-88A6-AFD511B68284}">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953D1811-9CBC-443F-A8A6-9E46C3EBC42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324AA2C8-4BB7-4360-9A69-53056C9EF01B}">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3D6A0C5A-5C8D-4D7F-886E-5FB9173E8581}">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9BF7EC74-11E0-40A9-8DFD-E65DE0CE195E}">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A6A8737D-576D-4D5C-B6CB-4D1B131FF6A7}">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3933B799-66D2-42C5-A98A-967E748DDCBA}">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41714033-504C-453E-96D8-057B6C07D7BB}">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5C17D5F8-3E0C-45EC-9FF2-BD593B5D02DB}">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F968E708-7098-44DF-8B80-196D07941AB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E328F53C-E280-46BB-ABE3-235A263468C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DF65FCE2-C10F-4DDA-A422-7DF9649866E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1B3C033E-98F6-4B95-A023-DCAFFEE83928}">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FE25FB84-82A2-4D1A-B4EB-5BC115DC8E0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52A4FA5C-E571-488D-BB86-BA4D094DDE6A}">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CEEE2340-D4B1-4B3E-B5E8-62ABA386FDEB}">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864F1AAF-8CE8-49B9-9A62-E9012F538F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6B575413-B480-4AF0-BA50-8E89F943C3C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4C7238A9-8F6F-490F-ADC4-D731DD520949}">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34" sqref="C34"/>
    </sheetView>
  </sheetViews>
  <sheetFormatPr baseColWidth="10" defaultColWidth="9.179687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60</v>
      </c>
    </row>
    <row r="5" spans="1:43" x14ac:dyDescent="0.35">
      <c r="B5" s="1" t="s">
        <v>6</v>
      </c>
      <c r="C5" s="5">
        <v>46022</v>
      </c>
    </row>
    <row r="6" spans="1:43" x14ac:dyDescent="0.35">
      <c r="B6" s="1" t="s">
        <v>7</v>
      </c>
      <c r="C6" s="1">
        <v>1</v>
      </c>
      <c r="D6" s="1" t="s">
        <v>8</v>
      </c>
    </row>
    <row r="8" spans="1:43" x14ac:dyDescent="0.35">
      <c r="A8" s="1" t="s">
        <v>9</v>
      </c>
      <c r="B8" s="25" t="s">
        <v>1974</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35">
      <c r="A11" s="1">
        <v>1</v>
      </c>
      <c r="B11" t="s">
        <v>66</v>
      </c>
      <c r="C11" s="3" t="s">
        <v>82</v>
      </c>
      <c r="D11" s="3" t="s">
        <v>2011</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D97FEE9B-FD9B-4991-8BBD-355DED9BB638}">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BC4B6263-2428-4827-A232-C24ECDECE02F}">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DCDAB556-EA00-4ADF-AC05-59E548AEFD9A}">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40EEB819-ACF5-414B-B88A-78F97F1E1579}">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AD31DE04-F3FE-4BE6-AFB1-03428E8F8C68}">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76A43C92-7EAE-42D8-9C5E-EE9CE94A1C49}">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6180440E-27B7-4210-9171-10C33005D7A7}">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8F662A68-8004-4140-9520-BD9AA210458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ACF171AC-0927-4FCC-991A-9A25E116F653}">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2A012C0C-7D71-4E9E-AE4D-463595C46AAA}">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CF4A0DAE-CC8A-4D34-A344-AC092FE94C6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FB3AF5DC-C6A8-46D3-9B66-CD93C02328F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4A20406C-7818-4B77-A253-50AD72671B58}">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30B3C1FA-FDB4-475C-A4E4-491FE6AC61D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11C7B4B5-FB84-420E-A4DD-E18789473CA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1C6E37F0-9968-40FA-B376-903C6ADFA281}">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A729FA76-CA6F-45F7-9B25-96073B621272}">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AB35F379-C3E3-491D-BA31-E529AA6408BE}">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1707ACFF-9797-465E-BE81-FE26EEF65003}">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30C05DAF-39E6-4232-8C79-9E45B7524BB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8612C6F4-A0E0-415F-994B-1BC6AA1942B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9B418D2-0555-4B78-BD2C-203FB842BD92}">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4BC79438-22D8-4C0A-800B-0909229B9CC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BCFAB77E-9B78-4DBC-B4C4-400DC398529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6C56FDC3-713B-45C2-B231-1292CDCADCC7}">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CE6723CD-B72B-4A30-8B60-D76B1D64260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2B060C44-2A2D-4B5B-AB46-03F0DA90F38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129C375A-3B9E-4E3A-AF02-75C1B2BAC595}">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894ACE55-E804-46F0-B98F-D448064CA3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F51FBFF-DD10-4F73-9571-7D38A114799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B34893FA-692F-4A8C-B65A-9AF94BE402EB}">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4057FE17-C2D2-4A2E-B084-8107C1E8D6A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8A018BA9-A954-40A2-8DA9-27614861DC7E}">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31B75365-3A78-4E7A-B547-353D1AC87866}">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7360B794-2C64-48A0-9C18-AE639F63723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E59C8279-51F3-4D45-8102-59CBCABC3198}">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EED6653A-BBCE-433D-956C-7B50CF4DD8F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F7EABB43-9AB8-4E06-BEA2-78D4E4D79A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A83526D-8AB0-4A44-88DE-FE5249D9FC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B8978B0D-F83F-46ED-A479-CF0F96B9A3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E31249EF-143A-4791-930A-7493250988C6}">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2" sqref="A12"/>
    </sheetView>
  </sheetViews>
  <sheetFormatPr baseColWidth="10" defaultColWidth="9.179687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60</v>
      </c>
    </row>
    <row r="5" spans="1:18" x14ac:dyDescent="0.35">
      <c r="B5" s="1" t="s">
        <v>6</v>
      </c>
      <c r="C5" s="5">
        <v>46022</v>
      </c>
    </row>
    <row r="6" spans="1:18" x14ac:dyDescent="0.35">
      <c r="B6" s="1" t="s">
        <v>7</v>
      </c>
      <c r="C6" s="1">
        <v>1</v>
      </c>
      <c r="D6" s="1" t="s">
        <v>8</v>
      </c>
    </row>
    <row r="8" spans="1:18" x14ac:dyDescent="0.35">
      <c r="A8" s="1" t="s">
        <v>9</v>
      </c>
      <c r="B8" s="25" t="s">
        <v>1994</v>
      </c>
      <c r="C8" s="26"/>
      <c r="D8" s="26"/>
      <c r="E8" s="26"/>
      <c r="F8" s="26"/>
      <c r="G8" s="26"/>
      <c r="H8" s="26"/>
      <c r="I8" s="26"/>
      <c r="J8" s="26"/>
      <c r="K8" s="26"/>
      <c r="L8" s="26"/>
      <c r="M8" s="26"/>
      <c r="N8" s="26"/>
      <c r="O8" s="26"/>
      <c r="P8" s="26"/>
      <c r="Q8" s="26"/>
      <c r="R8" s="2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2012</v>
      </c>
      <c r="E11" s="3" t="s">
        <v>67</v>
      </c>
      <c r="F11" s="4" t="s">
        <v>67</v>
      </c>
      <c r="G11" s="3" t="s">
        <v>128</v>
      </c>
      <c r="H11" s="3"/>
      <c r="I11" s="3" t="s">
        <v>67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1F3753C4-CE73-4477-91AF-DC582BC8963D}">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7413483-A01C-42D9-AAB9-CC44D21D2A98}">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59DDCFC1-1273-43B4-A15A-8FE82929604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E85E1CAF-0786-46E7-8567-F5C050FB57B5}">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CB55FF3B-3C94-46A0-97AE-188DD7540236}">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3AD229FC-E5D6-409E-8FE1-A998367F75F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48A9B82A-C874-4445-840E-991E71411988}">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3AA7DA0F-EFB3-46A0-9254-B84B6BB8797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E968A623-015D-48FC-9C70-76657526B397}">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F384E42F-9326-4823-9FCE-735CB1628CE5}">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A883AD8F-70FF-4FEA-8F4B-49639C3429D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AC3E5F2F-7AD4-4DDB-B1D7-C43F3100A2A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F37F6B08-0796-4508-9F89-917D9D53CD8A}">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FE46FA79-A2C1-4832-A0A0-137CC39AE7C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372731EA-59A6-4EC6-B3C1-B7A25999D93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C0A6E0AC-1821-41E6-9B99-36D9215EF4CC}">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María Villalba Téllez</cp:lastModifiedBy>
  <dcterms:created xsi:type="dcterms:W3CDTF">2025-12-30T14:39:57Z</dcterms:created>
  <dcterms:modified xsi:type="dcterms:W3CDTF">2026-01-13T19:38:57Z</dcterms:modified>
</cp:coreProperties>
</file>